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 2-илова (харажат)" sheetId="1" r:id="rId1"/>
  </sheets>
  <definedNames>
    <definedName name="_xlnm._FilterDatabase" localSheetId="0" hidden="1">' 2-илова (харажат)'!$A$1:$F$42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 s="1"/>
  <c r="C37" i="1"/>
  <c r="F36" i="1"/>
  <c r="F35" i="1"/>
  <c r="F34" i="1"/>
  <c r="F33" i="1"/>
  <c r="F32" i="1"/>
  <c r="F31" i="1"/>
  <c r="F29" i="1"/>
  <c r="E29" i="1"/>
  <c r="F28" i="1"/>
  <c r="E28" i="1"/>
  <c r="F27" i="1"/>
  <c r="E27" i="1"/>
  <c r="F26" i="1"/>
  <c r="E26" i="1"/>
  <c r="D25" i="1"/>
  <c r="C25" i="1"/>
  <c r="F24" i="1"/>
  <c r="E24" i="1"/>
  <c r="F23" i="1"/>
  <c r="E23" i="1"/>
  <c r="F22" i="1"/>
  <c r="E22" i="1"/>
  <c r="F21" i="1"/>
  <c r="F20" i="1"/>
  <c r="C18" i="1"/>
  <c r="F19" i="1"/>
  <c r="F18" i="1" s="1"/>
  <c r="E19" i="1"/>
  <c r="F17" i="1"/>
  <c r="F16" i="1"/>
  <c r="E16" i="1"/>
  <c r="F15" i="1"/>
  <c r="F14" i="1"/>
  <c r="F13" i="1" s="1"/>
  <c r="C13" i="1"/>
  <c r="F12" i="1"/>
  <c r="F11" i="1"/>
  <c r="F10" i="1" s="1"/>
  <c r="C10" i="1"/>
  <c r="F9" i="1"/>
  <c r="F8" i="1"/>
  <c r="F7" i="1"/>
  <c r="F6" i="1" s="1"/>
  <c r="C6" i="1"/>
  <c r="C5" i="1" l="1"/>
  <c r="F25" i="1"/>
  <c r="F5" i="1" s="1"/>
  <c r="D18" i="1"/>
  <c r="E9" i="1"/>
  <c r="E12" i="1"/>
  <c r="E15" i="1"/>
  <c r="E21" i="1"/>
  <c r="D37" i="1"/>
  <c r="D6" i="1"/>
  <c r="D5" i="1" s="1"/>
  <c r="E31" i="1"/>
  <c r="E34" i="1"/>
  <c r="E40" i="1"/>
  <c r="D10" i="1"/>
  <c r="D13" i="1"/>
  <c r="E7" i="1"/>
  <c r="E32" i="1"/>
  <c r="E25" i="1" s="1"/>
  <c r="E35" i="1"/>
  <c r="E38" i="1"/>
  <c r="E41" i="1"/>
  <c r="E8" i="1"/>
  <c r="E11" i="1"/>
  <c r="E10" i="1" s="1"/>
  <c r="E14" i="1"/>
  <c r="E17" i="1"/>
  <c r="E20" i="1"/>
  <c r="E18" i="1" s="1"/>
  <c r="E33" i="1"/>
  <c r="E36" i="1"/>
  <c r="E39" i="1"/>
  <c r="E42" i="1"/>
  <c r="E37" i="1" l="1"/>
  <c r="E6" i="1"/>
  <c r="E13" i="1"/>
  <c r="E5" i="1" l="1"/>
</calcChain>
</file>

<file path=xl/sharedStrings.xml><?xml version="1.0" encoding="utf-8"?>
<sst xmlns="http://schemas.openxmlformats.org/spreadsheetml/2006/main" count="80" uniqueCount="79">
  <si>
    <t>Қўштепа туман маҳаллий бюджетининг 2024 йил 9 ойи давомида киритилган ўзгаришлари билан аниқланган режа бўйича харажатлар миқдори</t>
  </si>
  <si>
    <t>минг сўмда</t>
  </si>
  <si>
    <t>№</t>
  </si>
  <si>
    <t>Сохалар ва ташкилотлар номи</t>
  </si>
  <si>
    <t>Тасдиқланган режаси</t>
  </si>
  <si>
    <t>Аниқланган режаси</t>
  </si>
  <si>
    <t>Киритилган ўзгаришлар</t>
  </si>
  <si>
    <t>Кўпай-тирилган</t>
  </si>
  <si>
    <t>Камай-тирилган</t>
  </si>
  <si>
    <r>
      <rPr>
        <b/>
        <sz val="12"/>
        <color theme="1"/>
        <rFont val="Times New Roman"/>
        <family val="1"/>
        <charset val="204"/>
      </rPr>
      <t xml:space="preserve">Х а р а ж а т л а р   ж а м и    </t>
    </r>
    <r>
      <rPr>
        <sz val="12"/>
        <color theme="1"/>
        <rFont val="Times New Roman"/>
        <family val="1"/>
        <charset val="204"/>
      </rPr>
      <t xml:space="preserve">                                      </t>
    </r>
    <r>
      <rPr>
        <i/>
        <sz val="12"/>
        <color theme="1"/>
        <rFont val="Times New Roman"/>
        <family val="1"/>
        <charset val="204"/>
      </rPr>
      <t>шу жумладан:</t>
    </r>
  </si>
  <si>
    <t>Маъориф</t>
  </si>
  <si>
    <t>1.1</t>
  </si>
  <si>
    <t>Мактабгача таълим</t>
  </si>
  <si>
    <t>1.2</t>
  </si>
  <si>
    <t>Умумий таълим</t>
  </si>
  <si>
    <t>1.3</t>
  </si>
  <si>
    <t>Болалар мусиқа ва санъат мактаби</t>
  </si>
  <si>
    <t>Соғлиқни сақлаш</t>
  </si>
  <si>
    <t>2.1</t>
  </si>
  <si>
    <t>Тиббиёт бирлашмаси</t>
  </si>
  <si>
    <t>2.2</t>
  </si>
  <si>
    <t>СЭО ва ЖСБ</t>
  </si>
  <si>
    <t>Маданият ва спорт, оммавий ахборот воситалари</t>
  </si>
  <si>
    <t>3.1</t>
  </si>
  <si>
    <t>Маданият бўлимлари</t>
  </si>
  <si>
    <t>3.2</t>
  </si>
  <si>
    <t>Ахборот-кутубхона маркази</t>
  </si>
  <si>
    <t>3.3</t>
  </si>
  <si>
    <t>Спорт мактаби</t>
  </si>
  <si>
    <t>Ижтимоий кўникма маркази</t>
  </si>
  <si>
    <t>5</t>
  </si>
  <si>
    <t>Иқтисодиёт харажатлари</t>
  </si>
  <si>
    <t>5.1</t>
  </si>
  <si>
    <t>Фермер хўжаликларида бухгалтерия хисоби ва хисоботини юритиш маркази</t>
  </si>
  <si>
    <t>5.2</t>
  </si>
  <si>
    <t>Ободонлаштириш бошқармаси</t>
  </si>
  <si>
    <t>5.3</t>
  </si>
  <si>
    <t>Ветеринария бўлими</t>
  </si>
  <si>
    <t>5.4</t>
  </si>
  <si>
    <t>Хайвонлар касалликлари ташхиси ва озик-овкат махсулотлари хавфсизлиги Давлат маркази</t>
  </si>
  <si>
    <t>5.5</t>
  </si>
  <si>
    <t>Сув етказиб бериш хизмати давлат муассасаси</t>
  </si>
  <si>
    <t>5.6</t>
  </si>
  <si>
    <t>Ички хўжалик автомобил йўлларини таъмирлаш харажатлари</t>
  </si>
  <si>
    <t>6</t>
  </si>
  <si>
    <t>Давлат бошқарув органлари</t>
  </si>
  <si>
    <t>6.1</t>
  </si>
  <si>
    <t>Туман ҳокимлиги</t>
  </si>
  <si>
    <t>6.2</t>
  </si>
  <si>
    <t>Халқ қабулхонаси</t>
  </si>
  <si>
    <t>6.3</t>
  </si>
  <si>
    <t>Махаллабай ишлаш ва тадбиркорликни ривожлантириш маркази</t>
  </si>
  <si>
    <t>6.4</t>
  </si>
  <si>
    <t>Иқтисодиёт ва молия бўлими</t>
  </si>
  <si>
    <t>6.5</t>
  </si>
  <si>
    <t>Солиқ инспекцияси</t>
  </si>
  <si>
    <t>6.6</t>
  </si>
  <si>
    <t>Маданият бўлими</t>
  </si>
  <si>
    <t>6.7</t>
  </si>
  <si>
    <t>Халқ депутатлари Қўштепа туман Кенгаши котибияти</t>
  </si>
  <si>
    <t>6.8</t>
  </si>
  <si>
    <t>Камбағалликни қисқартириш ва бандликка кўмаклашиш бўлими</t>
  </si>
  <si>
    <t>6.9</t>
  </si>
  <si>
    <t>Ёшлар ишлари агентлиги Қўштепа туман бўлими</t>
  </si>
  <si>
    <t>6.10</t>
  </si>
  <si>
    <t>Оила ва хотин кизлар булими</t>
  </si>
  <si>
    <t>7</t>
  </si>
  <si>
    <t>Ҳокимлик захира жамғармаси</t>
  </si>
  <si>
    <t>8</t>
  </si>
  <si>
    <t>Бошқа харажатлар</t>
  </si>
  <si>
    <t>8.1</t>
  </si>
  <si>
    <t>Фукаролар ташаббуси жамгармаси маблаглари</t>
  </si>
  <si>
    <t>8.2</t>
  </si>
  <si>
    <t>"Маҳалла бюджети" жамғармаси</t>
  </si>
  <si>
    <t>8.3</t>
  </si>
  <si>
    <t xml:space="preserve">Дастлабки ижтимоий моддий ердам пакети (ПК-299) </t>
  </si>
  <si>
    <t>8.4</t>
  </si>
  <si>
    <t>Бюджет ташкилотларидан мақбуллаштирилган маблағлар</t>
  </si>
  <si>
    <t>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</si>
</sst>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_ ;[Red]\-#,##0.0\ "/>
    <numFmt numFmtId="165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9" fontId="3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2"/>
  <sheetViews>
    <sheetView tabSelected="1" workbookViewId="0">
      <selection activeCell="C7" sqref="C7"/>
    </sheetView>
  </sheetViews>
  <sheetFormatPr defaultColWidth="8.85546875" defaultRowHeight="15" x14ac:dyDescent="0.25"/>
  <cols>
    <col min="1" max="1" width="4.5703125" style="28" bestFit="1" customWidth="1"/>
    <col min="2" max="2" width="50.28515625" style="2" bestFit="1" customWidth="1"/>
    <col min="3" max="3" width="18" style="2" customWidth="1"/>
    <col min="4" max="6" width="14.7109375" style="2" customWidth="1"/>
    <col min="7" max="7" width="13.28515625" style="2" bestFit="1" customWidth="1"/>
    <col min="8" max="8" width="13.28515625" style="3" bestFit="1" customWidth="1"/>
    <col min="9" max="9" width="11.42578125" style="2" bestFit="1" customWidth="1"/>
    <col min="10" max="16384" width="8.85546875" style="2"/>
  </cols>
  <sheetData>
    <row r="1" spans="1:9" ht="45" customHeight="1" x14ac:dyDescent="0.25">
      <c r="A1" s="1" t="s">
        <v>0</v>
      </c>
      <c r="B1" s="1"/>
      <c r="C1" s="1"/>
      <c r="D1" s="1"/>
      <c r="E1" s="1"/>
      <c r="F1" s="1"/>
    </row>
    <row r="2" spans="1:9" x14ac:dyDescent="0.25">
      <c r="A2" s="4"/>
      <c r="B2" s="5"/>
      <c r="C2" s="5"/>
      <c r="D2" s="5"/>
      <c r="E2" s="5"/>
      <c r="F2" s="5" t="s">
        <v>1</v>
      </c>
    </row>
    <row r="3" spans="1:9" ht="16.899999999999999" customHeight="1" x14ac:dyDescent="0.25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/>
    </row>
    <row r="4" spans="1:9" ht="27" customHeight="1" x14ac:dyDescent="0.25">
      <c r="A4" s="6"/>
      <c r="B4" s="7"/>
      <c r="C4" s="8"/>
      <c r="D4" s="8"/>
      <c r="E4" s="11" t="s">
        <v>7</v>
      </c>
      <c r="F4" s="11" t="s">
        <v>8</v>
      </c>
    </row>
    <row r="5" spans="1:9" ht="31.5" x14ac:dyDescent="0.25">
      <c r="A5" s="12"/>
      <c r="B5" s="13" t="s">
        <v>9</v>
      </c>
      <c r="C5" s="14">
        <f>+C6+C10+C13+C17+C18+C25+C36+C37</f>
        <v>168417019</v>
      </c>
      <c r="D5" s="14">
        <f>+D6+D10+D13+D17+D18+D25+D36+D37</f>
        <v>174260866</v>
      </c>
      <c r="E5" s="14">
        <f>+E6+E10+E13+E17+E18+E25+E36+E37</f>
        <v>13965550</v>
      </c>
      <c r="F5" s="14">
        <f>+F6+F10+F13+F17+F18+F25+F36+F37</f>
        <v>8596703</v>
      </c>
      <c r="G5" s="15"/>
      <c r="I5" s="15"/>
    </row>
    <row r="6" spans="1:9" x14ac:dyDescent="0.25">
      <c r="A6" s="16">
        <v>1</v>
      </c>
      <c r="B6" s="17" t="s">
        <v>10</v>
      </c>
      <c r="C6" s="18">
        <f>+C7+C8+C9</f>
        <v>30713821</v>
      </c>
      <c r="D6" s="18">
        <f t="shared" ref="D6:F6" si="0">+D7+D8+D9</f>
        <v>31541442</v>
      </c>
      <c r="E6" s="18">
        <f t="shared" si="0"/>
        <v>1433365</v>
      </c>
      <c r="F6" s="18">
        <f t="shared" si="0"/>
        <v>605744</v>
      </c>
      <c r="G6" s="15"/>
    </row>
    <row r="7" spans="1:9" x14ac:dyDescent="0.25">
      <c r="A7" s="19" t="s">
        <v>11</v>
      </c>
      <c r="B7" s="20" t="s">
        <v>12</v>
      </c>
      <c r="C7" s="21">
        <v>19450333</v>
      </c>
      <c r="D7" s="21">
        <v>18844589</v>
      </c>
      <c r="E7" s="21">
        <f>+IF(D7-C7&gt;0,D7-C7,0)</f>
        <v>0</v>
      </c>
      <c r="F7" s="21">
        <f>+IF(D7-C7&lt;0,C7-D7,0)</f>
        <v>605744</v>
      </c>
      <c r="G7" s="15"/>
    </row>
    <row r="8" spans="1:9" x14ac:dyDescent="0.25">
      <c r="A8" s="19" t="s">
        <v>13</v>
      </c>
      <c r="B8" s="20" t="s">
        <v>14</v>
      </c>
      <c r="C8" s="21">
        <v>10184353</v>
      </c>
      <c r="D8" s="21">
        <v>11522398</v>
      </c>
      <c r="E8" s="21">
        <f>+IF(D8-C8&gt;0,D8-C8,0)</f>
        <v>1338045</v>
      </c>
      <c r="F8" s="21">
        <f>+IF(D8-C8&lt;0,C8-D8,0)</f>
        <v>0</v>
      </c>
      <c r="G8" s="15"/>
    </row>
    <row r="9" spans="1:9" x14ac:dyDescent="0.25">
      <c r="A9" s="22" t="s">
        <v>15</v>
      </c>
      <c r="B9" s="23" t="s">
        <v>16</v>
      </c>
      <c r="C9" s="24">
        <v>1079135</v>
      </c>
      <c r="D9" s="24">
        <v>1174455</v>
      </c>
      <c r="E9" s="24">
        <f t="shared" ref="E9:E42" si="1">+IF(D9-C9&gt;0,D9-C9,0)</f>
        <v>95320</v>
      </c>
      <c r="F9" s="24">
        <f t="shared" ref="F9:F42" si="2">+IF(D9-C9&lt;0,C9-D9,0)</f>
        <v>0</v>
      </c>
      <c r="G9" s="15"/>
    </row>
    <row r="10" spans="1:9" x14ac:dyDescent="0.25">
      <c r="A10" s="16">
        <v>2</v>
      </c>
      <c r="B10" s="17" t="s">
        <v>17</v>
      </c>
      <c r="C10" s="18">
        <f>+C11+C12</f>
        <v>73925571</v>
      </c>
      <c r="D10" s="18">
        <f>+D11+D12</f>
        <v>83080914</v>
      </c>
      <c r="E10" s="18">
        <f>+E11+E12</f>
        <v>9155343</v>
      </c>
      <c r="F10" s="18">
        <f>+F11+F12</f>
        <v>0</v>
      </c>
      <c r="G10" s="15"/>
    </row>
    <row r="11" spans="1:9" x14ac:dyDescent="0.25">
      <c r="A11" s="22" t="s">
        <v>18</v>
      </c>
      <c r="B11" s="23" t="s">
        <v>19</v>
      </c>
      <c r="C11" s="24">
        <v>71287357</v>
      </c>
      <c r="D11" s="24">
        <v>80292498</v>
      </c>
      <c r="E11" s="24">
        <f t="shared" si="1"/>
        <v>9005141</v>
      </c>
      <c r="F11" s="24">
        <f t="shared" si="2"/>
        <v>0</v>
      </c>
      <c r="G11" s="15"/>
    </row>
    <row r="12" spans="1:9" x14ac:dyDescent="0.25">
      <c r="A12" s="22" t="s">
        <v>20</v>
      </c>
      <c r="B12" s="23" t="s">
        <v>21</v>
      </c>
      <c r="C12" s="24">
        <v>2638214</v>
      </c>
      <c r="D12" s="24">
        <v>2788416</v>
      </c>
      <c r="E12" s="24">
        <f t="shared" si="1"/>
        <v>150202</v>
      </c>
      <c r="F12" s="24">
        <f t="shared" si="2"/>
        <v>0</v>
      </c>
      <c r="G12" s="15"/>
    </row>
    <row r="13" spans="1:9" x14ac:dyDescent="0.25">
      <c r="A13" s="16">
        <v>3</v>
      </c>
      <c r="B13" s="17" t="s">
        <v>22</v>
      </c>
      <c r="C13" s="18">
        <f>+C14+C15+C16</f>
        <v>4720381</v>
      </c>
      <c r="D13" s="18">
        <f>+D14+D15+D16</f>
        <v>4804548</v>
      </c>
      <c r="E13" s="18">
        <f>+E14+E15+E16</f>
        <v>84167</v>
      </c>
      <c r="F13" s="18">
        <f>+F14+F15+F16</f>
        <v>0</v>
      </c>
      <c r="G13" s="15"/>
    </row>
    <row r="14" spans="1:9" x14ac:dyDescent="0.25">
      <c r="A14" s="22" t="s">
        <v>23</v>
      </c>
      <c r="B14" s="23" t="s">
        <v>24</v>
      </c>
      <c r="C14" s="24">
        <v>982510</v>
      </c>
      <c r="D14" s="24">
        <v>1011210</v>
      </c>
      <c r="E14" s="24">
        <f t="shared" si="1"/>
        <v>28700</v>
      </c>
      <c r="F14" s="24">
        <f t="shared" si="2"/>
        <v>0</v>
      </c>
      <c r="G14" s="15"/>
    </row>
    <row r="15" spans="1:9" x14ac:dyDescent="0.25">
      <c r="A15" s="22" t="s">
        <v>25</v>
      </c>
      <c r="B15" s="23" t="s">
        <v>26</v>
      </c>
      <c r="C15" s="24">
        <v>398639</v>
      </c>
      <c r="D15" s="24">
        <v>417116</v>
      </c>
      <c r="E15" s="24">
        <f t="shared" si="1"/>
        <v>18477</v>
      </c>
      <c r="F15" s="24">
        <f t="shared" si="2"/>
        <v>0</v>
      </c>
      <c r="G15" s="15"/>
    </row>
    <row r="16" spans="1:9" x14ac:dyDescent="0.25">
      <c r="A16" s="22" t="s">
        <v>27</v>
      </c>
      <c r="B16" s="23" t="s">
        <v>28</v>
      </c>
      <c r="C16" s="24">
        <v>3339232</v>
      </c>
      <c r="D16" s="24">
        <v>3376222</v>
      </c>
      <c r="E16" s="24">
        <f t="shared" si="1"/>
        <v>36990</v>
      </c>
      <c r="F16" s="24">
        <f t="shared" si="2"/>
        <v>0</v>
      </c>
      <c r="G16" s="15"/>
    </row>
    <row r="17" spans="1:8" x14ac:dyDescent="0.25">
      <c r="A17" s="16">
        <v>4</v>
      </c>
      <c r="B17" s="17" t="s">
        <v>29</v>
      </c>
      <c r="C17" s="18">
        <v>82396</v>
      </c>
      <c r="D17" s="18">
        <v>86396</v>
      </c>
      <c r="E17" s="18">
        <f t="shared" si="1"/>
        <v>4000</v>
      </c>
      <c r="F17" s="18">
        <f t="shared" si="2"/>
        <v>0</v>
      </c>
      <c r="G17" s="15"/>
    </row>
    <row r="18" spans="1:8" x14ac:dyDescent="0.25">
      <c r="A18" s="16" t="s">
        <v>30</v>
      </c>
      <c r="B18" s="17" t="s">
        <v>31</v>
      </c>
      <c r="C18" s="18">
        <f>SUM(C19:C24)</f>
        <v>14904993</v>
      </c>
      <c r="D18" s="18">
        <f>SUM(D19:D24)</f>
        <v>16511792.523</v>
      </c>
      <c r="E18" s="18">
        <f>SUM(E19:E24)</f>
        <v>1606799.523</v>
      </c>
      <c r="F18" s="18">
        <f>SUM(F19:F24)</f>
        <v>0</v>
      </c>
      <c r="G18" s="15"/>
      <c r="H18" s="25"/>
    </row>
    <row r="19" spans="1:8" ht="30" x14ac:dyDescent="0.25">
      <c r="A19" s="22" t="s">
        <v>32</v>
      </c>
      <c r="B19" s="26" t="s">
        <v>33</v>
      </c>
      <c r="C19" s="24">
        <v>313956</v>
      </c>
      <c r="D19" s="24">
        <v>390846</v>
      </c>
      <c r="E19" s="24">
        <f t="shared" si="1"/>
        <v>76890</v>
      </c>
      <c r="F19" s="24">
        <f t="shared" si="2"/>
        <v>0</v>
      </c>
      <c r="G19" s="15"/>
    </row>
    <row r="20" spans="1:8" x14ac:dyDescent="0.25">
      <c r="A20" s="22" t="s">
        <v>34</v>
      </c>
      <c r="B20" s="23" t="s">
        <v>35</v>
      </c>
      <c r="C20" s="24">
        <v>6792986</v>
      </c>
      <c r="D20" s="24">
        <v>7231486</v>
      </c>
      <c r="E20" s="24">
        <f t="shared" si="1"/>
        <v>438500</v>
      </c>
      <c r="F20" s="24">
        <f t="shared" si="2"/>
        <v>0</v>
      </c>
      <c r="G20" s="15"/>
    </row>
    <row r="21" spans="1:8" x14ac:dyDescent="0.25">
      <c r="A21" s="22" t="s">
        <v>36</v>
      </c>
      <c r="B21" s="23" t="s">
        <v>37</v>
      </c>
      <c r="C21" s="24">
        <v>1306006</v>
      </c>
      <c r="D21" s="24">
        <v>1569952</v>
      </c>
      <c r="E21" s="24">
        <f t="shared" si="1"/>
        <v>263946</v>
      </c>
      <c r="F21" s="24">
        <f t="shared" si="2"/>
        <v>0</v>
      </c>
      <c r="G21" s="15"/>
    </row>
    <row r="22" spans="1:8" ht="30" x14ac:dyDescent="0.25">
      <c r="A22" s="22" t="s">
        <v>38</v>
      </c>
      <c r="B22" s="26" t="s">
        <v>39</v>
      </c>
      <c r="C22" s="24">
        <v>301532</v>
      </c>
      <c r="D22" s="24">
        <v>322532</v>
      </c>
      <c r="E22" s="24">
        <f t="shared" si="1"/>
        <v>21000</v>
      </c>
      <c r="F22" s="24">
        <f t="shared" si="2"/>
        <v>0</v>
      </c>
      <c r="G22" s="15"/>
    </row>
    <row r="23" spans="1:8" x14ac:dyDescent="0.25">
      <c r="A23" s="22" t="s">
        <v>40</v>
      </c>
      <c r="B23" s="23" t="s">
        <v>41</v>
      </c>
      <c r="C23" s="24">
        <v>2190513</v>
      </c>
      <c r="D23" s="24">
        <v>2996976.523</v>
      </c>
      <c r="E23" s="24">
        <f t="shared" si="1"/>
        <v>806463.52300000004</v>
      </c>
      <c r="F23" s="24">
        <f t="shared" si="2"/>
        <v>0</v>
      </c>
      <c r="G23" s="15"/>
    </row>
    <row r="24" spans="1:8" ht="30" x14ac:dyDescent="0.25">
      <c r="A24" s="22" t="s">
        <v>42</v>
      </c>
      <c r="B24" s="26" t="s">
        <v>43</v>
      </c>
      <c r="C24" s="24">
        <v>4000000</v>
      </c>
      <c r="D24" s="24">
        <v>4000000</v>
      </c>
      <c r="E24" s="24">
        <f>+IF(D24-C24&gt;0,D24-C24,0)</f>
        <v>0</v>
      </c>
      <c r="F24" s="24">
        <f>+IF(D24-C24&lt;0,C24-D24,0)</f>
        <v>0</v>
      </c>
      <c r="G24" s="15"/>
    </row>
    <row r="25" spans="1:8" x14ac:dyDescent="0.25">
      <c r="A25" s="16" t="s">
        <v>44</v>
      </c>
      <c r="B25" s="17" t="s">
        <v>45</v>
      </c>
      <c r="C25" s="18">
        <f>SUM(C26:C35)</f>
        <v>19324243</v>
      </c>
      <c r="D25" s="18">
        <f>SUM(D26:D35)</f>
        <v>21266118.476999998</v>
      </c>
      <c r="E25" s="18">
        <f>SUM(E26:E35)</f>
        <v>1496875.477</v>
      </c>
      <c r="F25" s="18">
        <f>SUM(F26:F35)</f>
        <v>30000</v>
      </c>
      <c r="G25" s="15"/>
      <c r="H25" s="25"/>
    </row>
    <row r="26" spans="1:8" x14ac:dyDescent="0.25">
      <c r="A26" s="22" t="s">
        <v>46</v>
      </c>
      <c r="B26" s="23" t="s">
        <v>47</v>
      </c>
      <c r="C26" s="24">
        <v>1925972</v>
      </c>
      <c r="D26" s="24">
        <v>2015468</v>
      </c>
      <c r="E26" s="24">
        <f t="shared" si="1"/>
        <v>89496</v>
      </c>
      <c r="F26" s="24">
        <f t="shared" si="2"/>
        <v>0</v>
      </c>
      <c r="G26" s="15"/>
    </row>
    <row r="27" spans="1:8" x14ac:dyDescent="0.25">
      <c r="A27" s="22" t="s">
        <v>48</v>
      </c>
      <c r="B27" s="23" t="s">
        <v>49</v>
      </c>
      <c r="C27" s="24">
        <v>147055</v>
      </c>
      <c r="D27" s="24">
        <v>158055</v>
      </c>
      <c r="E27" s="24">
        <f t="shared" si="1"/>
        <v>11000</v>
      </c>
      <c r="F27" s="24">
        <f t="shared" si="2"/>
        <v>0</v>
      </c>
      <c r="G27" s="15"/>
    </row>
    <row r="28" spans="1:8" x14ac:dyDescent="0.25">
      <c r="A28" s="22" t="s">
        <v>50</v>
      </c>
      <c r="B28" s="23" t="s">
        <v>51</v>
      </c>
      <c r="C28" s="24">
        <v>4055914</v>
      </c>
      <c r="D28" s="24">
        <v>4284910.477</v>
      </c>
      <c r="E28" s="24">
        <f t="shared" si="1"/>
        <v>228996.47699999996</v>
      </c>
      <c r="F28" s="24">
        <f t="shared" si="2"/>
        <v>0</v>
      </c>
      <c r="G28" s="15"/>
    </row>
    <row r="29" spans="1:8" x14ac:dyDescent="0.25">
      <c r="A29" s="22" t="s">
        <v>52</v>
      </c>
      <c r="B29" s="23" t="s">
        <v>53</v>
      </c>
      <c r="C29" s="24">
        <v>1462566</v>
      </c>
      <c r="D29" s="24">
        <v>1651821</v>
      </c>
      <c r="E29" s="24">
        <f t="shared" si="1"/>
        <v>189255</v>
      </c>
      <c r="F29" s="24">
        <f t="shared" si="2"/>
        <v>0</v>
      </c>
      <c r="G29" s="15"/>
    </row>
    <row r="30" spans="1:8" x14ac:dyDescent="0.25">
      <c r="A30" s="22" t="s">
        <v>54</v>
      </c>
      <c r="B30" s="23" t="s">
        <v>55</v>
      </c>
      <c r="C30" s="24">
        <v>3521288</v>
      </c>
      <c r="D30" s="24">
        <v>3996288</v>
      </c>
      <c r="E30" s="24"/>
      <c r="F30" s="24"/>
      <c r="G30" s="15"/>
    </row>
    <row r="31" spans="1:8" x14ac:dyDescent="0.25">
      <c r="A31" s="22" t="s">
        <v>56</v>
      </c>
      <c r="B31" s="23" t="s">
        <v>57</v>
      </c>
      <c r="C31" s="24">
        <v>110526</v>
      </c>
      <c r="D31" s="24">
        <v>80526</v>
      </c>
      <c r="E31" s="24">
        <f t="shared" si="1"/>
        <v>0</v>
      </c>
      <c r="F31" s="24">
        <f t="shared" si="2"/>
        <v>30000</v>
      </c>
      <c r="G31" s="15"/>
    </row>
    <row r="32" spans="1:8" x14ac:dyDescent="0.25">
      <c r="A32" s="22" t="s">
        <v>58</v>
      </c>
      <c r="B32" s="23" t="s">
        <v>59</v>
      </c>
      <c r="C32" s="24">
        <v>164018</v>
      </c>
      <c r="D32" s="24">
        <v>183418</v>
      </c>
      <c r="E32" s="24">
        <f t="shared" si="1"/>
        <v>19400</v>
      </c>
      <c r="F32" s="24">
        <f t="shared" si="2"/>
        <v>0</v>
      </c>
      <c r="G32" s="15"/>
    </row>
    <row r="33" spans="1:7" ht="30" x14ac:dyDescent="0.25">
      <c r="A33" s="22" t="s">
        <v>60</v>
      </c>
      <c r="B33" s="26" t="s">
        <v>61</v>
      </c>
      <c r="C33" s="24">
        <v>1420816</v>
      </c>
      <c r="D33" s="24">
        <v>1631868</v>
      </c>
      <c r="E33" s="24">
        <f t="shared" si="1"/>
        <v>211052</v>
      </c>
      <c r="F33" s="24">
        <f t="shared" si="2"/>
        <v>0</v>
      </c>
      <c r="G33" s="15"/>
    </row>
    <row r="34" spans="1:7" x14ac:dyDescent="0.25">
      <c r="A34" s="22" t="s">
        <v>62</v>
      </c>
      <c r="B34" s="23" t="s">
        <v>63</v>
      </c>
      <c r="C34" s="24">
        <v>3845849</v>
      </c>
      <c r="D34" s="24">
        <v>4494237</v>
      </c>
      <c r="E34" s="24">
        <f t="shared" si="1"/>
        <v>648388</v>
      </c>
      <c r="F34" s="24">
        <f t="shared" si="2"/>
        <v>0</v>
      </c>
      <c r="G34" s="15"/>
    </row>
    <row r="35" spans="1:7" x14ac:dyDescent="0.25">
      <c r="A35" s="22" t="s">
        <v>64</v>
      </c>
      <c r="B35" s="23" t="s">
        <v>65</v>
      </c>
      <c r="C35" s="24">
        <v>2670239</v>
      </c>
      <c r="D35" s="24">
        <v>2769527</v>
      </c>
      <c r="E35" s="24">
        <f t="shared" si="1"/>
        <v>99288</v>
      </c>
      <c r="F35" s="24">
        <f t="shared" si="2"/>
        <v>0</v>
      </c>
      <c r="G35" s="15"/>
    </row>
    <row r="36" spans="1:7" x14ac:dyDescent="0.25">
      <c r="A36" s="16" t="s">
        <v>66</v>
      </c>
      <c r="B36" s="17" t="s">
        <v>67</v>
      </c>
      <c r="C36" s="18">
        <v>1395000</v>
      </c>
      <c r="D36" s="18">
        <v>1127872</v>
      </c>
      <c r="E36" s="18">
        <f>+IF(D36-C36&gt;0,D36-C36,0)</f>
        <v>0</v>
      </c>
      <c r="F36" s="18">
        <f>+IF(D36-C36&lt;0,C36-D36,0)</f>
        <v>267128</v>
      </c>
      <c r="G36" s="15"/>
    </row>
    <row r="37" spans="1:7" x14ac:dyDescent="0.25">
      <c r="A37" s="16" t="s">
        <v>68</v>
      </c>
      <c r="B37" s="17" t="s">
        <v>69</v>
      </c>
      <c r="C37" s="18">
        <f>SUM(C38:C42)</f>
        <v>23350614</v>
      </c>
      <c r="D37" s="18">
        <f>SUM(D38:D42)</f>
        <v>15841783</v>
      </c>
      <c r="E37" s="18">
        <f>SUM(E38:E42)</f>
        <v>185000</v>
      </c>
      <c r="F37" s="18">
        <f>SUM(F38:F42)</f>
        <v>7693831</v>
      </c>
      <c r="G37" s="15"/>
    </row>
    <row r="38" spans="1:7" x14ac:dyDescent="0.25">
      <c r="A38" s="22" t="s">
        <v>70</v>
      </c>
      <c r="B38" s="26" t="s">
        <v>71</v>
      </c>
      <c r="C38" s="21">
        <v>22018212</v>
      </c>
      <c r="D38" s="24">
        <v>14324381</v>
      </c>
      <c r="E38" s="24">
        <f t="shared" si="1"/>
        <v>0</v>
      </c>
      <c r="F38" s="21">
        <f t="shared" si="2"/>
        <v>7693831</v>
      </c>
      <c r="G38" s="15"/>
    </row>
    <row r="39" spans="1:7" x14ac:dyDescent="0.25">
      <c r="A39" s="22" t="s">
        <v>72</v>
      </c>
      <c r="B39" s="26" t="s">
        <v>73</v>
      </c>
      <c r="C39" s="21">
        <v>1314002</v>
      </c>
      <c r="D39" s="24">
        <v>1499002</v>
      </c>
      <c r="E39" s="24">
        <f t="shared" si="1"/>
        <v>185000</v>
      </c>
      <c r="F39" s="21">
        <f t="shared" si="2"/>
        <v>0</v>
      </c>
      <c r="G39" s="15"/>
    </row>
    <row r="40" spans="1:7" x14ac:dyDescent="0.25">
      <c r="A40" s="22" t="s">
        <v>74</v>
      </c>
      <c r="B40" s="26" t="s">
        <v>75</v>
      </c>
      <c r="C40" s="21">
        <v>18400</v>
      </c>
      <c r="D40" s="24">
        <v>18400</v>
      </c>
      <c r="E40" s="24">
        <f t="shared" si="1"/>
        <v>0</v>
      </c>
      <c r="F40" s="21">
        <f t="shared" si="2"/>
        <v>0</v>
      </c>
      <c r="G40" s="15"/>
    </row>
    <row r="41" spans="1:7" ht="30" x14ac:dyDescent="0.25">
      <c r="A41" s="22" t="s">
        <v>76</v>
      </c>
      <c r="B41" s="26" t="s">
        <v>77</v>
      </c>
      <c r="C41" s="21">
        <v>0</v>
      </c>
      <c r="D41" s="24">
        <v>0</v>
      </c>
      <c r="E41" s="24">
        <f>+IF(D41-C41&gt;0,D41-C41,0)</f>
        <v>0</v>
      </c>
      <c r="F41" s="21">
        <f>+IF(D41-C41&lt;0,C41-D41,0)</f>
        <v>0</v>
      </c>
      <c r="G41" s="15"/>
    </row>
    <row r="42" spans="1:7" x14ac:dyDescent="0.25">
      <c r="A42" s="22" t="s">
        <v>78</v>
      </c>
      <c r="B42" s="23" t="s">
        <v>69</v>
      </c>
      <c r="C42" s="24">
        <v>0</v>
      </c>
      <c r="D42" s="24">
        <v>0</v>
      </c>
      <c r="E42" s="24">
        <f t="shared" si="1"/>
        <v>0</v>
      </c>
      <c r="F42" s="21">
        <f t="shared" si="2"/>
        <v>0</v>
      </c>
      <c r="G42" s="27"/>
    </row>
  </sheetData>
  <mergeCells count="6">
    <mergeCell ref="A1:F1"/>
    <mergeCell ref="A3:A4"/>
    <mergeCell ref="B3:B4"/>
    <mergeCell ref="C3:C4"/>
    <mergeCell ref="D3:D4"/>
    <mergeCell ref="E3:F3"/>
  </mergeCells>
  <pageMargins left="0.22" right="0.2" top="0.33" bottom="0.24" header="0.3" footer="0.3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2-илова (харажат)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XTECH</dc:creator>
  <cp:lastModifiedBy>XTECH</cp:lastModifiedBy>
  <dcterms:created xsi:type="dcterms:W3CDTF">2024-11-16T05:57:26Z</dcterms:created>
  <dcterms:modified xsi:type="dcterms:W3CDTF">2024-11-16T05:59:05Z</dcterms:modified>
</cp:coreProperties>
</file>