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2435" activeTab="1"/>
  </bookViews>
  <sheets>
    <sheet name="Лист1 (3)" sheetId="5" r:id="rId1"/>
    <sheet name="Лист1 (4)" sheetId="6" r:id="rId2"/>
  </sheets>
  <externalReferences>
    <externalReference r:id="rId3"/>
  </externalReferences>
  <definedNames>
    <definedName name="_xlnm._FilterDatabase" localSheetId="0" hidden="1">'Лист1 (3)'!$A$6:$K$108</definedName>
    <definedName name="_xlnm._FilterDatabase" localSheetId="1" hidden="1">'Лист1 (4)'!$A$6:$K$31</definedName>
    <definedName name="_xlnm.Print_Titles" localSheetId="0">'Лист1 (3)'!$4:$5</definedName>
    <definedName name="_xlnm.Print_Titles" localSheetId="1">'Лист1 (4)'!$4:$5</definedName>
    <definedName name="_xlnm.Print_Area" localSheetId="0">'Лист1 (3)'!$A$1:$G$108</definedName>
    <definedName name="_xlnm.Print_Area" localSheetId="1">'Лист1 (4)'!$A$1:$G$31</definedName>
  </definedNames>
  <calcPr calcId="144525"/>
</workbook>
</file>

<file path=xl/calcChain.xml><?xml version="1.0" encoding="utf-8"?>
<calcChain xmlns="http://schemas.openxmlformats.org/spreadsheetml/2006/main">
  <c r="G13" i="6" l="1"/>
  <c r="G6" i="6" s="1"/>
  <c r="F13" i="6"/>
  <c r="F6" i="6" s="1"/>
  <c r="G7" i="6"/>
  <c r="F7" i="6"/>
  <c r="H31" i="6"/>
  <c r="I31" i="6" s="1"/>
  <c r="H27" i="6"/>
  <c r="I27" i="6" s="1"/>
  <c r="H26" i="6"/>
  <c r="I26" i="6" s="1"/>
  <c r="H25" i="6"/>
  <c r="I25" i="6" s="1"/>
  <c r="H24" i="6"/>
  <c r="I24" i="6" s="1"/>
  <c r="H23" i="6"/>
  <c r="I23" i="6" s="1"/>
  <c r="H22" i="6"/>
  <c r="I22" i="6" s="1"/>
  <c r="H21" i="6"/>
  <c r="I21" i="6" s="1"/>
  <c r="H18" i="6"/>
  <c r="I18" i="6" s="1"/>
  <c r="H17" i="6"/>
  <c r="I17" i="6" s="1"/>
  <c r="H16" i="6"/>
  <c r="I16" i="6" s="1"/>
  <c r="H15" i="6"/>
  <c r="I15" i="6" s="1"/>
  <c r="H14" i="6"/>
  <c r="I14" i="6" s="1"/>
  <c r="H13" i="6"/>
  <c r="H12" i="6"/>
  <c r="I12" i="6" s="1"/>
  <c r="H11" i="6"/>
  <c r="I11" i="6" s="1"/>
  <c r="H10" i="6"/>
  <c r="I10" i="6" s="1"/>
  <c r="H9" i="6"/>
  <c r="I9" i="6" s="1"/>
  <c r="H8" i="6"/>
  <c r="I8" i="6" s="1"/>
  <c r="J2" i="6"/>
  <c r="K2" i="6" s="1"/>
  <c r="I13" i="6" l="1"/>
  <c r="H107" i="5"/>
  <c r="H106" i="5"/>
  <c r="H105" i="5"/>
  <c r="H104" i="5"/>
  <c r="H103" i="5"/>
  <c r="H102" i="5"/>
  <c r="H101" i="5"/>
  <c r="H100" i="5"/>
  <c r="H99" i="5"/>
  <c r="H98" i="5"/>
  <c r="H97" i="5"/>
  <c r="H96" i="5"/>
  <c r="H95" i="5"/>
  <c r="H94" i="5"/>
  <c r="H93" i="5"/>
  <c r="H92" i="5"/>
  <c r="H91" i="5"/>
  <c r="H90" i="5"/>
  <c r="H89" i="5"/>
  <c r="H88" i="5"/>
  <c r="H87" i="5"/>
  <c r="H85" i="5"/>
  <c r="H84" i="5"/>
  <c r="H83" i="5"/>
  <c r="H82" i="5"/>
  <c r="H81" i="5"/>
  <c r="H80" i="5"/>
  <c r="H79" i="5"/>
  <c r="H78" i="5"/>
  <c r="H77" i="5"/>
  <c r="H76" i="5"/>
  <c r="H75" i="5"/>
  <c r="H74" i="5"/>
  <c r="H73" i="5"/>
  <c r="H72" i="5"/>
  <c r="H71" i="5"/>
  <c r="H70" i="5"/>
  <c r="H69" i="5"/>
  <c r="H68" i="5"/>
  <c r="H67" i="5"/>
  <c r="H66" i="5"/>
  <c r="H65" i="5"/>
  <c r="H63" i="5"/>
  <c r="H62" i="5"/>
  <c r="H61" i="5"/>
  <c r="H60" i="5"/>
  <c r="H59" i="5"/>
  <c r="H58" i="5"/>
  <c r="H57" i="5"/>
  <c r="H56" i="5"/>
  <c r="H55" i="5"/>
  <c r="H54" i="5"/>
  <c r="H53" i="5"/>
  <c r="H52" i="5"/>
  <c r="H51" i="5"/>
  <c r="H50" i="5"/>
  <c r="H49" i="5"/>
  <c r="H48" i="5"/>
  <c r="H47" i="5"/>
  <c r="H46" i="5"/>
  <c r="H45" i="5"/>
  <c r="H44" i="5"/>
  <c r="H43"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I107" i="5" l="1"/>
  <c r="I106" i="5"/>
  <c r="I105" i="5"/>
  <c r="I104" i="5"/>
  <c r="I103" i="5"/>
  <c r="I102" i="5"/>
  <c r="I101" i="5"/>
  <c r="I100" i="5"/>
  <c r="I99" i="5"/>
  <c r="I98" i="5"/>
  <c r="I97" i="5"/>
  <c r="I96" i="5"/>
  <c r="I95" i="5"/>
  <c r="I93" i="5"/>
  <c r="I92" i="5"/>
  <c r="I91" i="5"/>
  <c r="I90" i="5"/>
  <c r="I89" i="5"/>
  <c r="I88" i="5"/>
  <c r="I87" i="5"/>
  <c r="I85" i="5"/>
  <c r="I84" i="5"/>
  <c r="I83" i="5"/>
  <c r="I82" i="5"/>
  <c r="I81" i="5"/>
  <c r="I80" i="5"/>
  <c r="I79" i="5"/>
  <c r="I78" i="5"/>
  <c r="I77" i="5"/>
  <c r="I76" i="5"/>
  <c r="I75" i="5"/>
  <c r="I74" i="5"/>
  <c r="I73" i="5"/>
  <c r="I72" i="5"/>
  <c r="I71" i="5"/>
  <c r="I70" i="5"/>
  <c r="I69" i="5"/>
  <c r="I68" i="5"/>
  <c r="I67" i="5"/>
  <c r="I66" i="5"/>
  <c r="I65" i="5"/>
  <c r="I63" i="5"/>
  <c r="I62" i="5"/>
  <c r="I61" i="5"/>
  <c r="I60" i="5"/>
  <c r="I59" i="5"/>
  <c r="I58" i="5"/>
  <c r="I57" i="5"/>
  <c r="I56" i="5"/>
  <c r="I55" i="5"/>
  <c r="I54" i="5"/>
  <c r="I53" i="5"/>
  <c r="I52" i="5"/>
  <c r="I51" i="5"/>
  <c r="I50" i="5"/>
  <c r="I49" i="5"/>
  <c r="I48" i="5"/>
  <c r="I47" i="5"/>
  <c r="I46" i="5"/>
  <c r="I45" i="5"/>
  <c r="I44" i="5"/>
  <c r="I43" i="5"/>
  <c r="I41" i="5"/>
  <c r="I40" i="5"/>
  <c r="I39" i="5"/>
  <c r="I38" i="5"/>
  <c r="I37" i="5"/>
  <c r="I36" i="5"/>
  <c r="I35" i="5"/>
  <c r="I34" i="5"/>
  <c r="I33" i="5"/>
  <c r="I32" i="5"/>
  <c r="I31" i="5"/>
  <c r="I29" i="5"/>
  <c r="I28" i="5"/>
  <c r="I27" i="5"/>
  <c r="I26" i="5"/>
  <c r="I25" i="5"/>
  <c r="I24" i="5"/>
  <c r="I23" i="5"/>
  <c r="I22" i="5"/>
  <c r="I21" i="5"/>
  <c r="I20" i="5"/>
  <c r="I19" i="5"/>
  <c r="I18" i="5"/>
  <c r="I17" i="5"/>
  <c r="I16" i="5"/>
  <c r="I15" i="5"/>
  <c r="I14" i="5"/>
  <c r="I13" i="5"/>
  <c r="I12" i="5"/>
  <c r="I11" i="5"/>
  <c r="I10" i="5"/>
  <c r="I9" i="5"/>
  <c r="I8" i="5"/>
  <c r="I7" i="5"/>
  <c r="I30" i="5"/>
  <c r="I94" i="5"/>
  <c r="G86" i="5" l="1"/>
  <c r="I86" i="5" s="1"/>
  <c r="F86" i="5" l="1"/>
  <c r="G108" i="5" l="1"/>
  <c r="F108" i="5"/>
  <c r="G64" i="5"/>
  <c r="I64" i="5" s="1"/>
  <c r="F64" i="5"/>
  <c r="G42" i="5"/>
  <c r="I42" i="5" s="1"/>
  <c r="F42" i="5"/>
  <c r="F6" i="5" l="1"/>
  <c r="G6" i="5"/>
  <c r="A89" i="5"/>
  <c r="A90" i="5" s="1"/>
  <c r="A91" i="5" s="1"/>
  <c r="A92" i="5" s="1"/>
  <c r="A93" i="5" s="1"/>
  <c r="A94" i="5" s="1"/>
  <c r="A95" i="5" s="1"/>
  <c r="A96" i="5" s="1"/>
  <c r="A97" i="5" s="1"/>
  <c r="A98" i="5" s="1"/>
  <c r="A99" i="5" s="1"/>
  <c r="A100" i="5" s="1"/>
  <c r="A101" i="5" s="1"/>
  <c r="A102" i="5" s="1"/>
  <c r="A103" i="5" s="1"/>
  <c r="A104" i="5" s="1"/>
  <c r="A105" i="5" s="1"/>
  <c r="A106" i="5" s="1"/>
  <c r="A107" i="5" s="1"/>
  <c r="A67" i="5"/>
  <c r="A68" i="5" s="1"/>
  <c r="A69" i="5" s="1"/>
  <c r="A70" i="5" s="1"/>
  <c r="A71" i="5" s="1"/>
  <c r="A72" i="5" s="1"/>
  <c r="A73" i="5" s="1"/>
  <c r="A74" i="5" s="1"/>
  <c r="A75" i="5" s="1"/>
  <c r="A76" i="5" s="1"/>
  <c r="A77" i="5" s="1"/>
  <c r="A78" i="5" s="1"/>
  <c r="A79" i="5" s="1"/>
  <c r="A80" i="5" s="1"/>
  <c r="A81" i="5" s="1"/>
  <c r="A82" i="5" s="1"/>
  <c r="A83" i="5" s="1"/>
  <c r="A84" i="5" s="1"/>
  <c r="A85" i="5" s="1"/>
  <c r="A45" i="5"/>
  <c r="A46" i="5" s="1"/>
  <c r="A47" i="5" s="1"/>
  <c r="A48" i="5" s="1"/>
  <c r="A49" i="5" s="1"/>
  <c r="A50" i="5" s="1"/>
  <c r="A51" i="5" s="1"/>
  <c r="A52" i="5" s="1"/>
  <c r="A53" i="5" s="1"/>
  <c r="A54" i="5" s="1"/>
  <c r="A55" i="5" s="1"/>
  <c r="A56" i="5" s="1"/>
  <c r="A57" i="5" s="1"/>
  <c r="A58" i="5" s="1"/>
  <c r="A59" i="5" s="1"/>
  <c r="A60" i="5" s="1"/>
  <c r="A61" i="5" s="1"/>
  <c r="A62" i="5" s="1"/>
  <c r="A63" i="5" s="1"/>
  <c r="J2" i="5" l="1"/>
  <c r="K2" i="5" s="1"/>
</calcChain>
</file>

<file path=xl/sharedStrings.xml><?xml version="1.0" encoding="utf-8"?>
<sst xmlns="http://schemas.openxmlformats.org/spreadsheetml/2006/main" count="508" uniqueCount="270">
  <si>
    <t>Т/Р</t>
  </si>
  <si>
    <t>МФЙ номи</t>
  </si>
  <si>
    <t>Таклиф мазмуни</t>
  </si>
  <si>
    <t>Сохибкор</t>
  </si>
  <si>
    <t>Қийқи</t>
  </si>
  <si>
    <t>Карнайчи</t>
  </si>
  <si>
    <t>Янги дўкон</t>
  </si>
  <si>
    <t>Сой бўйи</t>
  </si>
  <si>
    <t>Истиқбол</t>
  </si>
  <si>
    <t>Намуна</t>
  </si>
  <si>
    <t>Қумтепа</t>
  </si>
  <si>
    <t>Қамиштепа</t>
  </si>
  <si>
    <t>Ғиштмон</t>
  </si>
  <si>
    <t>Йулдошобод</t>
  </si>
  <si>
    <t>Оқтепа</t>
  </si>
  <si>
    <t>Нурафшон</t>
  </si>
  <si>
    <t>Қизилариқ</t>
  </si>
  <si>
    <t>Қайрағоч</t>
  </si>
  <si>
    <t>Ўрта Ўқчи</t>
  </si>
  <si>
    <t>Каттаболтакўл</t>
  </si>
  <si>
    <t>Ватан</t>
  </si>
  <si>
    <t>Бўстон</t>
  </si>
  <si>
    <t>Сармазор</t>
  </si>
  <si>
    <t>Эшонгузар</t>
  </si>
  <si>
    <t>Баланд масжид</t>
  </si>
  <si>
    <t>Хумдон</t>
  </si>
  <si>
    <t>Ўқчи</t>
  </si>
  <si>
    <t>Қорақушчи</t>
  </si>
  <si>
    <t>Катта Бешкапа</t>
  </si>
  <si>
    <t>Кичик Бешкапа</t>
  </si>
  <si>
    <t>Қувурбоши</t>
  </si>
  <si>
    <t>Борот</t>
  </si>
  <si>
    <t>Шодлик</t>
  </si>
  <si>
    <t>Лангар</t>
  </si>
  <si>
    <t>Қоракалтак</t>
  </si>
  <si>
    <t>шаҳартепа</t>
  </si>
  <si>
    <t>Шомирза</t>
  </si>
  <si>
    <t>Лойсон</t>
  </si>
  <si>
    <t>Деҳқонобод</t>
  </si>
  <si>
    <t>Пахтакор</t>
  </si>
  <si>
    <t>Гармдон</t>
  </si>
  <si>
    <t>Солижонобод</t>
  </si>
  <si>
    <t>Кўприкбоши</t>
  </si>
  <si>
    <t>Файз</t>
  </si>
  <si>
    <t>Шакар</t>
  </si>
  <si>
    <t>Янгиариқ</t>
  </si>
  <si>
    <t>Истиқлол</t>
  </si>
  <si>
    <t>Дўстлик</t>
  </si>
  <si>
    <t>Дўрмон</t>
  </si>
  <si>
    <t>Халқобод</t>
  </si>
  <si>
    <t>Қоражийда</t>
  </si>
  <si>
    <t>Хўжақишлоқ</t>
  </si>
  <si>
    <t>Мумтоз</t>
  </si>
  <si>
    <t>Qo'shtepa tuman Sohibkor MFY bog'chasaroy, ehtirom, fayoz, mushtarak, hiyobon, chimkent, isfaramsoy, archazor, zumrad ko'chalariga 500 dona simyog'och, 5 dona transfarmator, 6000 metr sib kabel bilan taminlash kerak.</t>
  </si>
  <si>
    <t xml:space="preserve">Қўштепа тумани Қийқи маҳалла фуқаролар йиғини ҳудудида жойлашган 11-ИДУМда ўқувчиларга берилаётган таълим сифатини самарадорлигини ошириш, дарсларда замонавий ахборот технологияларидан фойдаланиш, ўқитувчиларни дарс ўтиши учун зарур шарат - шароит яратиш мақсадида замонавий электрон доскалар билан таъминлаш, уларни интернет локал тармоғига улаш ва мактадга кузатув камералари ўрнати лоихаси учун  </t>
  </si>
  <si>
    <t xml:space="preserve">Чинортепа, Сардоба ва Бехизор кўчаларига Асфалт қопламасини ётқизиш жами 2500 метр. </t>
  </si>
  <si>
    <t>Қийқи МФЙ, Бехизор (янги чеклар) кўчасида 3000 метр кўчаларни асфальтлаштириш</t>
  </si>
  <si>
    <t>Qo'shtepa tumani Karnaychi MFY archazor, chinortepa, bobodehqon, bexizor ko'chalarini asfaltlashtirish zarur.</t>
  </si>
  <si>
    <t>YANGI DO‘KON MFY ANXOR , SOY BO‘YI VA FAYZ KO‘CHALARINING 2100   METR QISMINI ASFALT QILISH ORQALI AHOLI VA MAKTAB O‘QUVCHILARIGA QULAYLIK YARATISH</t>
  </si>
  <si>
    <t>Qo'shtepa tuman soybo'yi mfydagi 40-maktabni ta'mirlash.</t>
  </si>
  <si>
    <t>Qo'shtepa tumani Soybo'yi mfy sahovat, soybyoqasi ko'chalarini asfaltlashtirish zarur.</t>
  </si>
  <si>
    <t>Qo'shtepa tumani Soybo'yi MFY marg'ilon ko'chasini asfaltlashtrish kerak.</t>
  </si>
  <si>
    <t>Куштепа тумани сой буйи маххалла барча трансформаторларни  сим ёгочларни электр утказгичларни Янгилаш учун йуналтирилади вхкз</t>
  </si>
  <si>
    <t xml:space="preserve">Istiqbol mfy elektr energiyasi infratuzilmasini yaxshilash. Jumladan yuqori kuchlanishli tarmoq tortish, yangi transformator va tayanch ustunlar o‘rnatish. </t>
  </si>
  <si>
    <t>Намуна МФЙ ҳудудидаги Ворис, Қайилма Янги Ўзбекистон ва Аҳиллик кўчаларидаги электр таъминотини яҳшилаш мақсадида 5 та ТП, 250 дона электр таянч устунлари, 300 дона кўча чироқлари ҳамда 5 км электр тармоғи тортиш.</t>
  </si>
  <si>
    <t>Qo'shtepa tumani 2-IDUMI sport zal pol qismini tamirlash</t>
  </si>
  <si>
    <t>Qo'shtepa tumani Qumtepa MFYga 250 dona beton simyog'och, 7 dona transformator, 10000 metr sip kabel zarur.</t>
  </si>
  <si>
    <t>Камиштепа мфй Чорбог,Серкуёш,Нихол,Б.Маргилоний кучаларида 7 км худуддаги электр симларни алмаштириш    135 дона электр сим ёгочлари урнатиш  3 дона трансформатор урнатиш</t>
  </si>
  <si>
    <t xml:space="preserve">Ғиштмон МФЙ Фидоий кўчасига 2 та трансформатор Чимкент ФИДЕР юқори кучланишли тармоғининг Ғиштмон МФЙ худудига яқин нуқтасидан тармоқ тортиш Ғиштмон кўчасига 2 та трансформатор, Жавохир кўчасига 1 та трансформатор, Янгиариқ кўчасига 1 та трансформатор, Оханг кўчасига 1 трансформатор, Ибн Сино кўчасига 1 трансформатор хамда МФЙ худудидаги барча эски симёғочлар ўрнига янги бетон симёғочлар ўрнатиш замонавий ёпиқ кабеллар тортиш ва замонавий ёритиш чироқларини ўрнатиш. </t>
  </si>
  <si>
    <t>Qo'shtepa tumani G'ishtmon MFY badish ko'chasini asfaltlashtrish kerak.</t>
  </si>
  <si>
    <t>G'ishtmon MFY javohir ko'chasi 450 metr, ma'naviyat ko'chasi 690 metr, Ibn sino ko'chasi 500 metr, nafosat ko'chasi 350 metr, g'ishtmon ko'chasi 320 metr, bunyodkor ko'chasi 650 metr qismini asfaltlashtrish</t>
  </si>
  <si>
    <t xml:space="preserve">Qoʻshtepa tumani Gʻishtmon MFY 28- bogʻchaga qoʻshimcha 90 oʻrinli bino qurish </t>
  </si>
  <si>
    <t>Қуштепа туман Йўлдашобод МФЙ Тошбулоқ кўчаси ички кўчаларни 5 дона трансформатор ва 35 дона бетон сим ёғоч ўрнатиг</t>
  </si>
  <si>
    <t>Йўлдашобод МФЙ Тошбулоқ кўчасидаги ички йўлларни асфаллаштириш</t>
  </si>
  <si>
    <t>Yo'ldoshobod MFY hududidagi 8-umumiy o'rta ta'lim maktabi hududiga suniy stadion (1 dona usti ochiq, 1 dona usti yopiq, yuvinish honalari bilan) qurish. Yo'ldoshobod hududida va unga yaqin hududlar Oqtepa MFY, Nurafshon MFY hududlarida suniy stadion mavjud emas. Ushbu loyiha amalga oshsa maktab o'quvchilari (1015 nafar) va MFY uyushmagan yoshlarini 5 tashabbusning 2-yonalishi yoshlarni bo'sh vaqtini sport bilan o'tkazish natijalariga erishamiz.</t>
  </si>
  <si>
    <t>24-ДМТТ ни спорт залини жорий таъмирлаш, болалар учун 4та ёзги айвонча қуриш.</t>
  </si>
  <si>
    <t>Qo'shtepa tumani Yo'ldashobod mfy beruniy ko'chasi 1200 metr, bobur ko'chasi 2300 metr asfaltlashtirish zarur.</t>
  </si>
  <si>
    <t>13 мактаб худудига барча қулайликларга эга замонавий спорт мажмуалари барпо қилиш.
1 та усти ёпиқ ва 1 та усти очиқ чимли мини стадион қуриш ва 1 та волейбол, баскетбол ва бошқа спорт турлари билан шуғулланиш учун таг қисми чармдан бўлган майдон қуриш</t>
  </si>
  <si>
    <t xml:space="preserve">Қўштепа тумани Оқтепа мфй, Қирғизобод қишлоғи Найман янгичек кўчаларини 2000 (иккки минг) метр қисмини асфалтлаштириш. </t>
  </si>
  <si>
    <t>Оқтепа МФЙ ҳудудидаги Эзгулик, Шаршара, Тепатаги ва Истиқлол  кўчаларидаги электр таъминотини яҳшилаш мақсадида 4 та ТП, 160 дона электр таянч устунлари, 300 дона кўча чироқлари ҳамда 6 км электр тармоғи тортиш.</t>
  </si>
  <si>
    <t xml:space="preserve">Mahallamizdagi elektr taqsimlovchi transformatorlar eski va unga juda kop foydalanuvchilar ulangani sababli elektr ta'minotida tez tez uzilishlar bo'lib turadi shu sababli mahallamiz transformatorlarini yangi va zamonaviysiga almashtirish zarur </t>
  </si>
  <si>
    <t xml:space="preserve">1.Фарғона вилоят Қўштепа тумани Оқтепа МФЙ га қарашли Найман қишлоғида жойлашган ТП -50 бугунги кунга келиб аҳоли сони кўпайганлиги сабабли тез тез авария ҳолатига тушиб қолмоқда. Салгина шамол бўлса ёки ёмғир ёғса ичидаги симлари ва сақлагичлари ёниб, ишдан чиқиб қолмоқда, янги трансформатор ўрнатиш лозим. 
2. Найман қишлоғининг ҳар бир кўчаларига алоҳида трансформатор ўрнатиш. 
3.Найман қишлоғининг кўчаларида  симёғочлар яроқсиз ҳолатда, яъни аҳоли ўз кучи билан ёғочдан ўрнатган, симлари ҳам талаб даражасида эмас, уларни ўрнига бетон опоралар ўрнатиш ва сипкабель ўтказгичлар тортиш керак. 
4. Кўча чироқларини алмаштириш
</t>
  </si>
  <si>
    <t>Нурафшон МФЙда мактабга серқатнов кўчалар ва Ойимча қабристонига ёндош кўчаларини асфалтлаштириш лойихаси. (Урикзор-820 метр, Токзор-1231 метр, Оғалик-649 метр)</t>
  </si>
  <si>
    <t>Qo'shtepa tumani nurafshon mfyning ichki ko'chalarini 2,7 km qismini asfaltlash zarur.</t>
  </si>
  <si>
    <t>Қизилариқ МФЙ кўча чироқларини ўрнатиш ёки таъмирлаш (трансформатор, симёғоч ўрнатиш). Жумаладан: Тўртчинор, хамда Мурувват кўчаларига  трансформатор,  симёғоч ўрнатиш ва кабел тармоқ  тортиш. (Бажариладиган ишларга маблағлар ташаббускор тавсиясига кўра тақсимланади)</t>
  </si>
  <si>
    <t>Nurli zamin ko'chasini ta'mirlash 3km qismini asfaltlashtirish</t>
  </si>
  <si>
    <t>Қайрағоч мфй Тинчлик ва Бинокор кўчаларига асфалт қопламасини ётқизиш. Ўқувчиларни мактабга бориб келишлари учун</t>
  </si>
  <si>
    <t xml:space="preserve">12-умумий ўрта таълим мактабида таълим сифатини ривожлантириш мақсадида  мактабни моддий-техника базасини замонавий жихозлар билан таъминлаш </t>
  </si>
  <si>
    <t>32-ДМТТ нинг спорт залини жорий тамирлаш ва асосий бинонинг манан эскирган эшик-ромларини зомонавий акфа эшик ва ромларга алмаштириш, болалар учун 4 та ёзги айвончалар қуриш, куз-қиш мавсумига озиқ овқат захира омбори қуриш.</t>
  </si>
  <si>
    <t xml:space="preserve">OʻRTA OʻQCHI MFY tamirtalab xolatga kelib qolgan qishloq vrachlik punktini mukammal taʼmirdan chiqarish va atrofini oʻrash </t>
  </si>
  <si>
    <t>Qo'shtepa tumani kattaboltako'l mfyga transfarmator o'rnatish.</t>
  </si>
  <si>
    <t>Фарғона вилояти Қўштепа тумани Ватан МФЙ Садаф кўча 37-уй да жойлашган 6-мактабга йопик суний стадион ва ювиниш хонаси куриш керак.</t>
  </si>
  <si>
    <t>Ватан мфй худудидаги Гулшан, Шифокорлар, Толзор кўчаларини 3000 ( уч минг ) метрига  асфальт қопламасини ётқизиш.</t>
  </si>
  <si>
    <t>Қўштепа тумани 32-мактабида таьлим сифатини ошириш учун 15 та интерактив (манитор) доска, бошланғич синфларга парта стуллар хоналар учун,  ўғил болалар мехнат хонаси учун жихоз, қиз болалар мехнат хонаси учун тикув машинаси касп-хунарга ўргатиш бўйича.</t>
  </si>
  <si>
    <t>Qo'shtepa tumani bo'ston mfy binosini ta'mirlash.</t>
  </si>
  <si>
    <t xml:space="preserve">Sharq koʻchasiga asfalt yotqizish avtomobillar yurish yoʻli hamda oʻquvchilarni maktabga borish uchun yurish yoʻli </t>
  </si>
  <si>
    <t>Ички кўчани асфалтлаш 160 метир жойни</t>
  </si>
  <si>
    <t xml:space="preserve">4-сонли ДМТТ биносини пол қисмни тамирлаш ва манан эскирган эшик ромларни замонавий акфа эшик ромларга алмаштириш. </t>
  </si>
  <si>
    <t>Сармазор М.Ф.Й  Шарк кучаси 3км йулни асфалтлаш</t>
  </si>
  <si>
    <t>Қўштепа тумани Сармозор МФЙ ҳудудидаги Юнусобод кўчаси (350 метр), Боғистон кўчаси (795 метр), Сармозор кўчаси (1355 метр) жами 2500 метр масофадаги ички йўлларни асфалтлаштириш.</t>
  </si>
  <si>
    <t>Қўштепа туман Эшонгузар маҳалласи ҳудудида жойлашган 49-сонли умумтаълим мактабидаги  спорт зали биносини жорий таъмирлаш ҳамда болалар учун суъний стадион қуриш.</t>
  </si>
  <si>
    <t>Axoli uchun 300 ta stolba 60000000, 1 ta trasformanor 165000000, stolba chiroqlari 20000000, sibkabel 135000000</t>
  </si>
  <si>
    <t>Бахт кўчасининг 2000 метр ва Нурафшон кўчасининг 500 метр қисмига асфалт қопламаси ётқизиш</t>
  </si>
  <si>
    <t xml:space="preserve">O‘qchi MFY hududidagi Pastki O‘qchi, Sabo, Omad va Afrosiyob ko'chalarini jami 2.7 km qismini asfaltlash </t>
  </si>
  <si>
    <t>O‘qchi MFY hududidagi Yangi Farg‘ona, Iqbol, Sabo, Buloqboshi, Giloszor va Afrosiyob ko‘chalariga 10 dona Transformator va 220 dona simyog‘och o‘rnatish.</t>
  </si>
  <si>
    <t xml:space="preserve">Қорақушчи МФЙ Хамкор, Боғимайдон, Равнақ, Турон, Гулобод кўчаларига  5 та  трансформатор ўрнатиш, 167 та маьнан эскирган ёғоч столбаларни замонавий  симёғочларга алмаштириш,  Марказий Боғимайдон кўчасига 2 км замонавий кўча чироқларини ўрнатиш </t>
  </si>
  <si>
    <t xml:space="preserve">Боғимайдон, Заковат, Адолат, Янги Обод ва Хаёт кўчаларини трансформаторларни янгилаш ва электр тармоғи тортиш    </t>
  </si>
  <si>
    <t>РАВНАК, ЗАКОВАТ, АЛ ХАКИМ АТ ТЕРМИЗИЙ, ХИЛОЛ, СУБХИДАМ КУЧАЛАРИГА СИМ ЁГОЧ, ЭЛЕКТР КАБЕЛИ ВА ТРАНСФАРМАТОРЛАР УРНАТИШ</t>
  </si>
  <si>
    <t>Қўштепа тумани Қувурбоши МФЙ Қўрғонча кўчасида жойлашган 50-умум таълим мактабининг бино-иншооти, эшик ромлари, спорт зали, спорт майдончаси, умумий овқатланиш хонаси (ошхона), синф хоналарини таъмирлаш</t>
  </si>
  <si>
    <t xml:space="preserve">BOROT MFY HUDUDIDAGI ORZU VA KATTASOY KO'CHALARI VA UNDAGI YANGI KO'CHALARNI TRANSFORMATOR VA SIMYOG'OCHLAR BILAN TA'MINLASH.
2 TA TRANSFORMATOR VA 200 TA SIMYOG'OCH 6000 METR SIM </t>
  </si>
  <si>
    <t xml:space="preserve">Қўштепа туман Шодлик м.ф.й. Баховар махалласи   Ўзбекистон кўчасида 850 метр, Зилол кўчаси 1110 метр, Зафаробод кўчасида 620 метр, мевазор кўчасида 420 метр йўлларга асфальт қопламаси ётқизиш. </t>
  </si>
  <si>
    <t>Qo'shtepa tumani shodlik mfy bahovar ko'chasini 100 metr qismini asfaltlashtirish kerak.</t>
  </si>
  <si>
    <t>Қўштепа тумани Лангар МФЙ Богбон кўчаси электр тизимини  яхшилаш, трансформатор, сип кабел, кўча чироғи, бетон сталбалар билан таъминлаш</t>
  </si>
  <si>
    <t>Qo'shtepa tuman Langar MFY tokliguzar, humo, chashma, olmos, ko'hinur ko'chalrini jami 1100 metr qismini asfaltlash zarur</t>
  </si>
  <si>
    <t>Қоракалтак махалла фуқаролари йеғинида ички йўллар инфратузилмасини яхшилаш.</t>
  </si>
  <si>
    <t>Qo'shtepa tuman Shaxartepa MFY mingterak va susanbil kochalari aholisini elektrdan bolgan muomolarini ijobiy hal qilish.</t>
  </si>
  <si>
    <t>Вазирлар Махкамасининг 29.03.2021 йилдаги 163 сонли Профессионал таълим тизимида Дуал таълимни ташкил этиш тўғрисидаги  қарорига асосан Халқаро мехнат бозорига рақобатбардош кадрларни тайёрлаш мақсадида Қўштепа тумани 2-сон Касб-хунар мактаби ўқувчиларини Дуал таълим шаклида амалиёт ўташлари,  хамда ахоли автомобилларига сервис хизмат кўрсатиш учун Замонавий автомобилларга техник хизмат кўрсатиш устахонаси қуриш.</t>
  </si>
  <si>
    <t>Shomirza MFY da joylashgan 39-MTT aylanma devorlarini hamda binolarni ichki va tashqi ko‘rinishlarini ta'mirlash</t>
  </si>
  <si>
    <t>Шомирз МФЙ си худудида жойлашган 23 умумий ўрта таълим мактабини моддий техник базасини янгилаш ва тўлдириш учун</t>
  </si>
  <si>
    <t>Loyson MFY 22-umumiy o’rta ta’lim maktabini joriy ta’mirlash.</t>
  </si>
  <si>
    <t>Loyson MFY Mulkobod ko'chasining 1300 metr va Toshloq ko'chasining 300 metr qismini asfaltlashtirish</t>
  </si>
  <si>
    <t>Қўштепа тумани, Лойсон МФЙ тошлоқ кўчасидаги 2 та трансформатор, симёғочлар ва кабелларини янгилаш</t>
  </si>
  <si>
    <t>Qo’shtepa tumani 
Loyson MFY .Dilkash ko’chasini 1.5 km yoʻlni aafaltlash zarur. Tashabbusli budjet uchun Prezidentimiz
Shavkat.Miromonovich.Mirziyoyevga raxmat.</t>
  </si>
  <si>
    <t xml:space="preserve">Qoʻshtepa tumani Loyson mfy Toshloq koʻchalariga yangi uchta transformator oʻrnatish, eski simlarni yangi sip yopiq kabelga almashtirish beton stolbalar oʻrnatish koʻcha chiroqlari qoʻyish elektr energiyasi boʻyicha barcha muammolarni bartaraf etish </t>
  </si>
  <si>
    <t xml:space="preserve">Qo‘shtepa tumani Dehqonobod  MFY sihatgoh ko'chalariga asfalt qoplamasini yotqizish </t>
  </si>
  <si>
    <t xml:space="preserve">Сув минорасини таъмирлаш сув минораси учун трансформатор урнатиш сув тармоги тортиш ишлари бажартириб берилар илтимос Маргилонсой  кучаси </t>
  </si>
  <si>
    <t xml:space="preserve"> 250/10 трансформатор уртнатиш Маргилонсой  кучаси </t>
  </si>
  <si>
    <t>Qo'shtepa tumani Paxtakor mfy tegirmonboshi ko'chasi 1900 metr, orzu ko'chasini 1000 metr qismini asfaltlashtrish zarur.</t>
  </si>
  <si>
    <t xml:space="preserve">19-ДМТТни спорт залини жорий таъмирлаш, асосий бинонинг манан эскирган эшик ромларини замонавий акфа эшик ромларга алмаштириш, болалар учун 8та ёзги айвонча қуриш. </t>
  </si>
  <si>
    <t>Гармдон МФЙ Қўштол-1200, Ариқбўйи-900, Навбахор-400, Теракзор-450, жами 2950 метр ички йўлларни астфалтлаш</t>
  </si>
  <si>
    <t xml:space="preserve">34-умумий ўрта таълим мактаб кириш қисми, синф хоналари, ошхонаси, спорт зали, хожатхонасини таъмирлаш, эшик -ромларини алмаштириш.  </t>
  </si>
  <si>
    <t>Qo‘shtepa tumani Solijonobod MFY Afsona ko'chasi 17-uyda joylashgan 31-sonli Davlat maktabgacha ta‘lim tashkilotini joriy ta'mirlash uchun</t>
  </si>
  <si>
    <t>Qo'shtepa tumani Ko'prikboshi mfy buloqboshi ko'chasini 5 km, kattaariq ko'chasini 5 km qismini ichimlik suvi tarmog'ini tortish.</t>
  </si>
  <si>
    <t>Файзли янги яек кўчаларини 3000 метр асфалт қилиш</t>
  </si>
  <si>
    <t>Кўштепа тумани Файз МФЙдаги Янги Турмуш, Ойдинкўл, Файзли, Ободлик ва Зарафшон кўчаларига жами 5 дона ТП ўрнатиш, 200 дона симёғоч ўрнатиш ва 4 км тармоқ тортиш.</t>
  </si>
  <si>
    <t>Fayz mfy Oydinko’l va yangi turmush ko’chalarinini asfaltlash zarur.</t>
  </si>
  <si>
    <t>Хунармандлар кўчасининг 1000 метр, Мусаффо кўчасининг 1500 метр, Қизилой кўчасининг 300 метр, Ободлик кўчасининг 200 метр қисмига асфалт ётқизиш.</t>
  </si>
  <si>
    <t>Qo'shtepa tumani yangiariq mfy navnihol ko'chasi 1 km, obodyurt ko'chasi 1 km, bahor ko'chasi 1 km qismini asfaltlashtrish.</t>
  </si>
  <si>
    <t>Қўштепа тумани "Истиқлол" МФЙ, Дўстлик, Ободлик, Нуронийлар, Машъал, Олтин водий, Мунаввар ҳамда Мустақиллик кўчаларини ички йўлларини асфалтлаштириш зарур.</t>
  </si>
  <si>
    <t xml:space="preserve">Qo'shtepa Tuman Tibbiyot Birlashmasiga Qarshli 86- OIlaviy Poliklinikani Mukkamal Ta'mirlash Uchun </t>
  </si>
  <si>
    <t xml:space="preserve">Дўстлик МФЙ Кумушбулоқ кўчасини 800 метр, Фахр кўчаси 1000 метр, Қумқўрғон кўчаси 800 метр, Фарогат кўчасини 800 метр қисмини асфалтлаштириш </t>
  </si>
  <si>
    <t>Қўштепа туман дўрмон мфй илғор, кичикбоғ, шодон, барака, дўрмон, ибрат, осуда кўчаларини 3650 метр қисмини асфалтлаш зарур.</t>
  </si>
  <si>
    <t>Қўштепа тумани дўрмон мфй Илтифот кўчаси 500 метр қисмини асфалтлаштириш.</t>
  </si>
  <si>
    <t>Халқобод МФЙ Нурли тонг, Ифтихор ва Учқун кўчаларини асфальт қилиш</t>
  </si>
  <si>
    <t>Қоражийда ва Дўрмон қишлоқларини боғловчи Марғилонсой кўпригини қайта қуриш</t>
  </si>
  <si>
    <t>Qoʻshtepa tumani Xalqobod MFY
Qorajiyda kochasi 22 MTM filyalini joriy taʼmirlash</t>
  </si>
  <si>
    <t xml:space="preserve">Қоражийда м.ф.й Имкон,Иқбол, Қоражийда хамда Замондош кўчаларини ички йўлларини 3000 метр масофада асфалт қопламасини ётқизиш.Мактаб ва боғча болалари пиёдалар йўлакчасини таъмирлаш </t>
  </si>
  <si>
    <t>Xo'jaqishloq MFY hududida joylashgan 30-umumta'lim maktabi uchun usti berk 2 ta sun'iy qoplamali, kiyinish va yechinish, yuvinish xonasi mavjud bo'lgan SPORT MAYDONCHASI qurish.</t>
  </si>
  <si>
    <t>Хўжақишлоқ МФЙ Зийнат кўчасини 1500 метр, Зарибдор кўчасини 1000 метр, Самимият кўчасини 500 метр масофасига асфалть ётказиш</t>
  </si>
  <si>
    <t>Mumtoz mfq  Nuroniylar kochasi
2.5 km ichki yollarini asfaltlashtirish</t>
  </si>
  <si>
    <t>Қўштепа тумани "Мумтоз" МФЙ электр энергиясини яхшилаш. Жумладан, юқори кучланишли тармоқ тортиш, янги трансформатор ва таянч устунлар ўрнатиш.</t>
  </si>
  <si>
    <r>
      <t xml:space="preserve">Таклиф суммаси </t>
    </r>
    <r>
      <rPr>
        <i/>
        <sz val="26"/>
        <color theme="1"/>
        <rFont val="Times New Roman"/>
        <family val="1"/>
        <charset val="204"/>
      </rPr>
      <t>(сумда)</t>
    </r>
  </si>
  <si>
    <t>1 сектор</t>
  </si>
  <si>
    <t>2 сектор</t>
  </si>
  <si>
    <t>3 сектор</t>
  </si>
  <si>
    <t>4 сектор</t>
  </si>
  <si>
    <t>Секторлар</t>
  </si>
  <si>
    <t>1 сектор бўйича жами</t>
  </si>
  <si>
    <t>2 сектор бўйича жами</t>
  </si>
  <si>
    <t>3 сектор бўйича жами</t>
  </si>
  <si>
    <t>Қўштепа тумани ЖАМИ</t>
  </si>
  <si>
    <t>4 сектор бўйича жами</t>
  </si>
  <si>
    <t>ID рақам</t>
  </si>
  <si>
    <t>00141169011</t>
  </si>
  <si>
    <t>00129799011</t>
  </si>
  <si>
    <t>00112761011</t>
  </si>
  <si>
    <t>00116267011</t>
  </si>
  <si>
    <t>00112771011</t>
  </si>
  <si>
    <t>00110939011</t>
  </si>
  <si>
    <t>0018903011</t>
  </si>
  <si>
    <t>00144002011</t>
  </si>
  <si>
    <t>00120454011</t>
  </si>
  <si>
    <t>0010109011</t>
  </si>
  <si>
    <t>00110624011</t>
  </si>
  <si>
    <t>00112219011</t>
  </si>
  <si>
    <t>00113806011</t>
  </si>
  <si>
    <t>00155965011</t>
  </si>
  <si>
    <t>00140500011</t>
  </si>
  <si>
    <t>00150538011</t>
  </si>
  <si>
    <t>0012964011</t>
  </si>
  <si>
    <t>0011237011</t>
  </si>
  <si>
    <t>00121560011</t>
  </si>
  <si>
    <t>00141365011</t>
  </si>
  <si>
    <t>00142554011</t>
  </si>
  <si>
    <t>00142518011</t>
  </si>
  <si>
    <t>00124429011</t>
  </si>
  <si>
    <t>00155892011</t>
  </si>
  <si>
    <t>0013792011</t>
  </si>
  <si>
    <t>00133184011</t>
  </si>
  <si>
    <t>0014206011</t>
  </si>
  <si>
    <t>00136064011</t>
  </si>
  <si>
    <t>00111303011</t>
  </si>
  <si>
    <t>0010162011</t>
  </si>
  <si>
    <t>00111134011</t>
  </si>
  <si>
    <t>00133267011</t>
  </si>
  <si>
    <t>00114777011</t>
  </si>
  <si>
    <t>0010027011</t>
  </si>
  <si>
    <t>0017361011</t>
  </si>
  <si>
    <t>00120159011</t>
  </si>
  <si>
    <t>0014578011</t>
  </si>
  <si>
    <t>00123207011</t>
  </si>
  <si>
    <t>00139163011</t>
  </si>
  <si>
    <t>0015027011</t>
  </si>
  <si>
    <t>00122393011</t>
  </si>
  <si>
    <t>0014558011</t>
  </si>
  <si>
    <t>0014387011</t>
  </si>
  <si>
    <t>00121865011</t>
  </si>
  <si>
    <t>00126869011</t>
  </si>
  <si>
    <t>00111345011</t>
  </si>
  <si>
    <t>00119161011</t>
  </si>
  <si>
    <t>00124222011</t>
  </si>
  <si>
    <t>0012180011</t>
  </si>
  <si>
    <t>00113893011</t>
  </si>
  <si>
    <t>0014444011</t>
  </si>
  <si>
    <t>00143890011</t>
  </si>
  <si>
    <t>00137306011</t>
  </si>
  <si>
    <t>0010461011</t>
  </si>
  <si>
    <t>00127357011</t>
  </si>
  <si>
    <t>00118092011</t>
  </si>
  <si>
    <t>00118089011</t>
  </si>
  <si>
    <t>0010430011</t>
  </si>
  <si>
    <t>00119206011</t>
  </si>
  <si>
    <t>0012954011</t>
  </si>
  <si>
    <t>0011231011</t>
  </si>
  <si>
    <t>00111395011</t>
  </si>
  <si>
    <t>00129109011</t>
  </si>
  <si>
    <t>00143037011</t>
  </si>
  <si>
    <t>00142912011</t>
  </si>
  <si>
    <t>0018733011</t>
  </si>
  <si>
    <t>0013788011</t>
  </si>
  <si>
    <t>0018272011</t>
  </si>
  <si>
    <t>00112735011</t>
  </si>
  <si>
    <t>0014685011</t>
  </si>
  <si>
    <t>00117910011</t>
  </si>
  <si>
    <t>00152632011</t>
  </si>
  <si>
    <t>00115027011</t>
  </si>
  <si>
    <t>00114981011</t>
  </si>
  <si>
    <t>0012056011</t>
  </si>
  <si>
    <t>00124334011</t>
  </si>
  <si>
    <t>00113814011</t>
  </si>
  <si>
    <t>00114845011</t>
  </si>
  <si>
    <t>00139216011</t>
  </si>
  <si>
    <t>00116802011</t>
  </si>
  <si>
    <t>00151255011</t>
  </si>
  <si>
    <t>0010486011</t>
  </si>
  <si>
    <t>00144866011</t>
  </si>
  <si>
    <t>00152913011</t>
  </si>
  <si>
    <t>00142624011</t>
  </si>
  <si>
    <t>0012565011</t>
  </si>
  <si>
    <t>00142861011</t>
  </si>
  <si>
    <t>00119292011</t>
  </si>
  <si>
    <t>00127857011</t>
  </si>
  <si>
    <t>00137873011</t>
  </si>
  <si>
    <t>0010891011</t>
  </si>
  <si>
    <t>00128962011</t>
  </si>
  <si>
    <t>0015981011</t>
  </si>
  <si>
    <t>00140160011</t>
  </si>
  <si>
    <t>00132318011</t>
  </si>
  <si>
    <t>00146220011</t>
  </si>
  <si>
    <t>00137718011</t>
  </si>
  <si>
    <t>0019776011</t>
  </si>
  <si>
    <t>7 апрел ҳолатига берилган овозлар сони</t>
  </si>
  <si>
    <t>Қўштепа туманида жамоатчилик фикри асосида  "Опен бюджет" порталига киритилган лойиҳаларга овоз бериш жараёни тўғрисида 2023 йил 7 апрел ҳолатига  маълумот</t>
  </si>
  <si>
    <t>Ғолиб бўлган таклифлар</t>
  </si>
  <si>
    <t>Берилган овозлар сони</t>
  </si>
  <si>
    <t>Қўштепа туманида 2023 йил 1 босқич жамоатчилик фикри асосида  "Опен бюджет" порталига киритилган лойиҳаларга овоз бериш жараёни тўғрисида   маълумот</t>
  </si>
  <si>
    <t>Икки мингтадан кўп овоз тўплаган таклифлар</t>
  </si>
  <si>
    <t>Фарғона вилояти Қўштепа тумани Ватан МФЙ Садаф кўча 37-уй да жойлашган 6-мактабга ёпиқ суний стадион ва ювиниш хонаси куриш керак.</t>
  </si>
  <si>
    <t>Шаҳартепа</t>
  </si>
  <si>
    <t>Қўштепа туман Дўрмон МФЙ Илғор, Кичикбоғ, Шодон, Барака, Дўрмон, Ибрат, Осуда кўчаларини 3650 метр қисмини асфалтлаш зарур.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</si>
</sst>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13"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8"/>
      <color theme="1"/>
      <name val="Times New Roman"/>
      <family val="1"/>
      <charset val="204"/>
    </font>
    <font>
      <sz val="18"/>
      <color theme="1"/>
      <name val="Times New Roman"/>
      <family val="1"/>
      <charset val="204"/>
    </font>
    <font>
      <b/>
      <sz val="22"/>
      <color theme="1"/>
      <name val="Times New Roman"/>
      <family val="1"/>
      <charset val="204"/>
    </font>
    <font>
      <b/>
      <sz val="24"/>
      <color theme="1"/>
      <name val="Times New Roman"/>
      <family val="1"/>
      <charset val="204"/>
    </font>
    <font>
      <b/>
      <sz val="26"/>
      <color theme="1"/>
      <name val="Times New Roman"/>
      <family val="1"/>
      <charset val="204"/>
    </font>
    <font>
      <i/>
      <sz val="26"/>
      <color theme="1"/>
      <name val="Times New Roman"/>
      <family val="1"/>
      <charset val="204"/>
    </font>
    <font>
      <sz val="20"/>
      <color theme="1"/>
      <name val="Times New Roman"/>
      <family val="1"/>
      <charset val="204"/>
    </font>
    <font>
      <b/>
      <sz val="28"/>
      <color theme="1"/>
      <name val="Times New Roman"/>
      <family val="1"/>
      <charset val="204"/>
    </font>
    <font>
      <sz val="18"/>
      <color theme="1"/>
      <name val="Calibri"/>
      <family val="2"/>
      <charset val="204"/>
      <scheme val="minor"/>
    </font>
    <font>
      <sz val="26"/>
      <color theme="1"/>
      <name val="Calibri"/>
      <family val="2"/>
      <charset val="204"/>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0" xfId="0" applyFont="1" applyFill="1" applyAlignment="1">
      <alignment horizontal="center" vertical="center" wrapText="1"/>
    </xf>
    <xf numFmtId="0" fontId="0" fillId="0" borderId="0" xfId="0" applyFill="1"/>
    <xf numFmtId="165" fontId="3" fillId="0" borderId="0" xfId="1" applyNumberFormat="1" applyFont="1" applyFill="1" applyAlignment="1">
      <alignment horizontal="center" vertical="center" wrapText="1"/>
    </xf>
    <xf numFmtId="165" fontId="0" fillId="0" borderId="0" xfId="1" applyNumberFormat="1" applyFont="1" applyAlignment="1">
      <alignment horizontal="center" vertical="center" wrapText="1"/>
    </xf>
    <xf numFmtId="165" fontId="3" fillId="0" borderId="0" xfId="1" applyNumberFormat="1" applyFont="1" applyFill="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65" fontId="9" fillId="2" borderId="1" xfId="1" applyNumberFormat="1" applyFont="1" applyFill="1" applyBorder="1" applyAlignment="1">
      <alignment horizontal="center" vertical="center" shrinkToFit="1"/>
    </xf>
    <xf numFmtId="0" fontId="9" fillId="2" borderId="6" xfId="1" applyNumberFormat="1" applyFont="1" applyFill="1" applyBorder="1" applyAlignment="1">
      <alignment horizontal="center" vertical="center" shrinkToFit="1"/>
    </xf>
    <xf numFmtId="165" fontId="9" fillId="0" borderId="1" xfId="1" applyNumberFormat="1" applyFont="1" applyFill="1" applyBorder="1" applyAlignment="1">
      <alignment horizontal="center" vertical="center" shrinkToFit="1"/>
    </xf>
    <xf numFmtId="0" fontId="9" fillId="0" borderId="6" xfId="1" applyNumberFormat="1" applyFont="1" applyFill="1" applyBorder="1" applyAlignment="1">
      <alignment horizontal="center" vertical="center" shrinkToFit="1"/>
    </xf>
    <xf numFmtId="0" fontId="4" fillId="2"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165" fontId="7" fillId="0" borderId="14" xfId="1" applyNumberFormat="1" applyFont="1" applyFill="1" applyBorder="1" applyAlignment="1">
      <alignment horizontal="center" vertical="center" wrapText="1"/>
    </xf>
    <xf numFmtId="165" fontId="6" fillId="0" borderId="10" xfId="1" applyNumberFormat="1" applyFont="1" applyFill="1" applyBorder="1" applyAlignment="1">
      <alignment horizontal="center" vertical="center" wrapText="1"/>
    </xf>
    <xf numFmtId="165" fontId="6" fillId="0" borderId="15" xfId="1" applyNumberFormat="1" applyFont="1" applyFill="1" applyBorder="1" applyAlignment="1">
      <alignment horizontal="center" vertical="center" wrapText="1"/>
    </xf>
    <xf numFmtId="165" fontId="6" fillId="0" borderId="11" xfId="1" applyNumberFormat="1" applyFont="1" applyFill="1" applyBorder="1" applyAlignment="1">
      <alignment horizontal="center" vertical="center" wrapText="1"/>
    </xf>
    <xf numFmtId="165" fontId="6" fillId="0" borderId="17"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165" fontId="9" fillId="2" borderId="3" xfId="1" applyNumberFormat="1" applyFont="1" applyFill="1" applyBorder="1" applyAlignment="1">
      <alignment horizontal="center" vertical="center" shrinkToFit="1"/>
    </xf>
    <xf numFmtId="0" fontId="9" fillId="2" borderId="4" xfId="1" applyNumberFormat="1"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165" fontId="9" fillId="0" borderId="8" xfId="1" applyNumberFormat="1" applyFont="1" applyFill="1" applyBorder="1" applyAlignment="1">
      <alignment horizontal="center" vertical="center" shrinkToFit="1"/>
    </xf>
    <xf numFmtId="0" fontId="9" fillId="0" borderId="9" xfId="1" applyNumberFormat="1" applyFont="1" applyFill="1" applyBorder="1" applyAlignment="1">
      <alignment horizontal="center" vertical="center" shrinkToFit="1"/>
    </xf>
    <xf numFmtId="165" fontId="6" fillId="0" borderId="22" xfId="1" applyNumberFormat="1" applyFont="1" applyFill="1" applyBorder="1" applyAlignment="1">
      <alignment horizontal="center" vertical="center" wrapText="1"/>
    </xf>
    <xf numFmtId="165" fontId="6" fillId="0" borderId="24" xfId="1"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165" fontId="9" fillId="0" borderId="3" xfId="1" applyNumberFormat="1" applyFont="1" applyFill="1" applyBorder="1" applyAlignment="1">
      <alignment horizontal="center" vertical="center" shrinkToFit="1"/>
    </xf>
    <xf numFmtId="0" fontId="9" fillId="0" borderId="4" xfId="1" applyNumberFormat="1" applyFont="1" applyFill="1" applyBorder="1" applyAlignment="1">
      <alignment horizontal="center" vertical="center" shrinkToFit="1"/>
    </xf>
    <xf numFmtId="0" fontId="11" fillId="0" borderId="0" xfId="0" applyFont="1"/>
    <xf numFmtId="0" fontId="12" fillId="0" borderId="0" xfId="0" applyFont="1"/>
    <xf numFmtId="0" fontId="3" fillId="0" borderId="27" xfId="0"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165" fontId="9" fillId="0" borderId="29" xfId="1" applyNumberFormat="1" applyFont="1" applyFill="1" applyBorder="1" applyAlignment="1">
      <alignment horizontal="center" vertical="center" shrinkToFit="1"/>
    </xf>
    <xf numFmtId="0" fontId="9" fillId="0" borderId="31" xfId="1" applyNumberFormat="1" applyFont="1" applyFill="1" applyBorder="1" applyAlignment="1">
      <alignment horizontal="center" vertical="center" shrinkToFit="1"/>
    </xf>
    <xf numFmtId="0" fontId="3" fillId="0" borderId="32" xfId="0"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165" fontId="9" fillId="0" borderId="33" xfId="1" applyNumberFormat="1" applyFont="1" applyFill="1" applyBorder="1" applyAlignment="1">
      <alignment horizontal="center" vertical="center" shrinkToFit="1"/>
    </xf>
    <xf numFmtId="0" fontId="9" fillId="0" borderId="34" xfId="1" applyNumberFormat="1" applyFont="1" applyFill="1" applyBorder="1" applyAlignment="1">
      <alignment horizontal="center" vertical="center" shrinkToFit="1"/>
    </xf>
    <xf numFmtId="165" fontId="6" fillId="0" borderId="36" xfId="1" applyNumberFormat="1" applyFont="1" applyFill="1" applyBorder="1" applyAlignment="1">
      <alignment horizontal="center" vertical="center" wrapText="1"/>
    </xf>
    <xf numFmtId="165" fontId="6" fillId="0" borderId="37" xfId="1" applyNumberFormat="1" applyFont="1" applyFill="1" applyBorder="1" applyAlignment="1">
      <alignment horizontal="center" vertical="center" wrapText="1"/>
    </xf>
    <xf numFmtId="165" fontId="7" fillId="0" borderId="35" xfId="1"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165" fontId="7" fillId="0" borderId="3" xfId="1" applyNumberFormat="1" applyFont="1" applyFill="1" applyBorder="1" applyAlignment="1">
      <alignment horizontal="center" vertical="center" wrapText="1"/>
    </xf>
    <xf numFmtId="165" fontId="7" fillId="0" borderId="8" xfId="1" applyNumberFormat="1" applyFont="1" applyFill="1" applyBorder="1" applyAlignment="1">
      <alignment horizontal="center" vertical="center" wrapText="1"/>
    </xf>
    <xf numFmtId="165" fontId="7" fillId="0" borderId="10" xfId="1"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165" fontId="7" fillId="0" borderId="36" xfId="1" applyNumberFormat="1" applyFont="1" applyFill="1" applyBorder="1" applyAlignment="1">
      <alignment horizontal="center" vertical="center" wrapText="1"/>
    </xf>
    <xf numFmtId="165" fontId="7" fillId="0" borderId="38" xfId="1" applyNumberFormat="1" applyFont="1" applyFill="1" applyBorder="1" applyAlignment="1">
      <alignment horizontal="center" vertical="center" wrapText="1"/>
    </xf>
    <xf numFmtId="165" fontId="7" fillId="0" borderId="39" xfId="1" applyNumberFormat="1" applyFont="1" applyFill="1" applyBorder="1" applyAlignment="1">
      <alignment horizontal="center" vertical="center" wrapText="1"/>
    </xf>
    <xf numFmtId="165" fontId="7" fillId="0" borderId="40" xfId="1"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74;&#1087;&#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0018903011</v>
          </cell>
          <cell r="B2" t="str">
            <v>Qo'shtepa tumani Soybo'yi MFY marg'ilon ko'chasini asfaltlashtrish kerak.</v>
          </cell>
          <cell r="C2" t="str">
            <v>PASSED</v>
          </cell>
          <cell r="D2" t="str">
            <v>2023-02-09 11:06:22</v>
          </cell>
          <cell r="E2">
            <v>1200000000</v>
          </cell>
          <cell r="F2">
            <v>1200000000</v>
          </cell>
          <cell r="G2"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
            <v>0</v>
          </cell>
          <cell r="I2" t="str">
            <v>Йўллар, пиёдалар ёълакларини таъмирлаш</v>
          </cell>
          <cell r="J2" t="str">
            <v>Фарғона вилояти</v>
          </cell>
          <cell r="K2" t="str">
            <v>Кўштепа тумани</v>
          </cell>
          <cell r="L2" t="str">
            <v>Сой бўйи</v>
          </cell>
          <cell r="M2">
            <v>8794</v>
          </cell>
          <cell r="N2" t="str">
            <v>Ички йўлларни (пиёдалар йўлакчаси, йўл ўтказгичлар) таъмирлаш билан боғлиқ тадбирлар</v>
          </cell>
          <cell r="O2" t="str">
            <v>Sohibjon Komilov</v>
          </cell>
          <cell r="P2" t="str">
            <v>998907752200</v>
          </cell>
          <cell r="Q2" t="str">
            <v>M</v>
          </cell>
          <cell r="R2">
            <v>8668</v>
          </cell>
        </row>
        <row r="3">
          <cell r="A3" t="str">
            <v>00133267011</v>
          </cell>
          <cell r="B3" t="str">
            <v xml:space="preserve">Ғиштмон МФЙ Фидоий кўчасига 2 та трансформатор Чимкент ФИДЕР юқори кучланишли тармоғининг Ғиштмон МФЙ худудига яқин нуқтасидан тармоқ тортиш Ғиштмон кўчасига 2 та трансформатор, Жавохир кўчасига 1 та трансформатор, Янгиариқ кўчасига 1 та трансформатор, Оханг кўчасига 1 трансформатор, Ибн Сино кўчасига 1 трансформатор хамда МФЙ худудидаги барча эски симёғочлар ўрнига янги бетон симёғочлар ўрнатиш замонавий ёпиқ кабеллар тортиш ва замонавий ёритиш чироқларини ўрнатиш. </v>
          </cell>
          <cell r="C3" t="str">
            <v>PASSED</v>
          </cell>
          <cell r="D3" t="str">
            <v>2023-02-17 18:57:15</v>
          </cell>
          <cell r="E3">
            <v>1200000000</v>
          </cell>
          <cell r="F3">
            <v>1183587000</v>
          </cell>
          <cell r="G3"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
            <v>0</v>
          </cell>
          <cell r="I3" t="str">
            <v>Трансформатор</v>
          </cell>
          <cell r="J3" t="str">
            <v>Фарғона вилояти</v>
          </cell>
          <cell r="K3" t="str">
            <v>Кўштепа тумани</v>
          </cell>
          <cell r="L3" t="str">
            <v>Ғиштмон</v>
          </cell>
          <cell r="M3">
            <v>8799</v>
          </cell>
          <cell r="N3" t="str">
            <v>Кўча чироқларини ўрнатиш ёки таъмирлаш (трансформатор, симёғоч ўрнатиш) тадбирлари</v>
          </cell>
          <cell r="O3" t="str">
            <v>Oyatillo Qodirov</v>
          </cell>
          <cell r="P3" t="str">
            <v>998998347672</v>
          </cell>
          <cell r="Q3" t="str">
            <v>M</v>
          </cell>
          <cell r="R3">
            <v>7777</v>
          </cell>
        </row>
        <row r="4">
          <cell r="A4" t="str">
            <v>00144002011</v>
          </cell>
          <cell r="B4" t="str">
            <v>Qo'shtepa tuman soybo'yi mfydagi 40-maktabni ta'mirlash.</v>
          </cell>
          <cell r="C4" t="str">
            <v>PASSED</v>
          </cell>
          <cell r="D4" t="str">
            <v>2023-02-22 21:17:46</v>
          </cell>
          <cell r="E4">
            <v>1200000000</v>
          </cell>
          <cell r="F4">
            <v>1200000000</v>
          </cell>
          <cell r="G4"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
            <v>0</v>
          </cell>
          <cell r="I4" t="str">
            <v>Бинони таъмирлаш (ички ва ташқи)</v>
          </cell>
          <cell r="J4" t="str">
            <v>Фарғона вилояти</v>
          </cell>
          <cell r="K4" t="str">
            <v>Кўштепа тумани</v>
          </cell>
          <cell r="L4" t="str">
            <v>Сой бўйи</v>
          </cell>
          <cell r="M4">
            <v>8794</v>
          </cell>
          <cell r="N4" t="str">
            <v>Умумтаълим мактабларини таъмирлаш ва моддий-техника базасини ривожлантириш тадбирлари</v>
          </cell>
          <cell r="O4" t="str">
            <v>Tojimatov Dadajon</v>
          </cell>
          <cell r="P4" t="str">
            <v>998916513601</v>
          </cell>
          <cell r="Q4" t="str">
            <v>M</v>
          </cell>
          <cell r="R4">
            <v>7208</v>
          </cell>
        </row>
        <row r="5">
          <cell r="A5" t="str">
            <v>00146220011</v>
          </cell>
          <cell r="B5" t="str">
            <v>Қўштепа туман дўрмон мфй илғор, кичикбоғ, шодон, барака, дўрмон, ибрат, осуда кўчаларини 3650 метр қисмини асфалтлаш зарур.</v>
          </cell>
          <cell r="C5" t="str">
            <v>PASSED</v>
          </cell>
          <cell r="D5" t="str">
            <v>2023-02-23 19:08:26</v>
          </cell>
          <cell r="E5">
            <v>1200000000</v>
          </cell>
          <cell r="F5">
            <v>1200000000</v>
          </cell>
          <cell r="G5"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
            <v>0</v>
          </cell>
          <cell r="I5" t="str">
            <v>Йўллар, пиёдалар ёълакларини таъмирлаш</v>
          </cell>
          <cell r="J5" t="str">
            <v>Фарғона вилояти</v>
          </cell>
          <cell r="K5" t="str">
            <v>Кўштепа тумани</v>
          </cell>
          <cell r="L5" t="str">
            <v>Дўрмон</v>
          </cell>
          <cell r="M5">
            <v>8836</v>
          </cell>
          <cell r="N5" t="str">
            <v>Ички йўлларни (пиёдалар йўлакчаси, йўл ўтказгичлар) таъмирлаш билан боғлиқ тадбирлар</v>
          </cell>
          <cell r="O5" t="str">
            <v>Назиров Хайрулло</v>
          </cell>
          <cell r="P5" t="str">
            <v>998916802125</v>
          </cell>
          <cell r="Q5" t="str">
            <v>M</v>
          </cell>
          <cell r="R5">
            <v>6661</v>
          </cell>
        </row>
        <row r="6">
          <cell r="A6" t="str">
            <v>00155965011</v>
          </cell>
          <cell r="B6" t="str">
            <v>13 мактаб худудига барча қулайликларга эга замонавий спорт мажмуалари барпо қилиш.
1 та усти ёпиқ ва 1 та усти очиқ чимли мини стадион қуриш ва 1 та волейбол, баскетбол ва бошқа спорт турлари билан шуғулланиш учун таг қисми чармдан бўлган майдон қуриш</v>
          </cell>
          <cell r="C6" t="str">
            <v>PASSED</v>
          </cell>
          <cell r="D6" t="str">
            <v>2023-02-26 09:53:47</v>
          </cell>
          <cell r="E6">
            <v>1200000000</v>
          </cell>
          <cell r="F6">
            <v>1200000000</v>
          </cell>
          <cell r="G6"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
            <v>0</v>
          </cell>
          <cell r="I6" t="str">
            <v>Янгидан барпо этиш (болалар майдончаси, мини стадион ва бошқалар)</v>
          </cell>
          <cell r="J6" t="str">
            <v>Фарғона вилояти</v>
          </cell>
          <cell r="K6" t="str">
            <v>Кўштепа тумани</v>
          </cell>
          <cell r="L6" t="str">
            <v>Оқтепа</v>
          </cell>
          <cell r="M6">
            <v>8801</v>
          </cell>
          <cell r="N6" t="str">
            <v>Умумтаълим мактабларини таъмирлаш ва моддий-техника базасини ривожлантириш тадбирлари</v>
          </cell>
          <cell r="O6" t="str">
            <v>Ахрор Зулфиқоров</v>
          </cell>
          <cell r="P6" t="str">
            <v>998901612620</v>
          </cell>
          <cell r="Q6" t="str">
            <v>M</v>
          </cell>
          <cell r="R6">
            <v>6481</v>
          </cell>
        </row>
        <row r="7">
          <cell r="A7" t="str">
            <v>00121560011</v>
          </cell>
          <cell r="B7" t="str">
            <v>Qo'shtepa tumani Yo'ldashobod mfy beruniy ko'chasi 1200 metr, bobur ko'chasi 2300 metr asfaltlashtirish zarur.</v>
          </cell>
          <cell r="C7" t="str">
            <v>PASSED</v>
          </cell>
          <cell r="D7" t="str">
            <v>2023-02-14 15:36:52</v>
          </cell>
          <cell r="E7">
            <v>1200000000</v>
          </cell>
          <cell r="F7">
            <v>1200000000</v>
          </cell>
          <cell r="G7"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
            <v>0</v>
          </cell>
          <cell r="I7" t="str">
            <v>Йўллар, пиёдалар ёълакларини таъмирлаш</v>
          </cell>
          <cell r="J7" t="str">
            <v>Фарғона вилояти</v>
          </cell>
          <cell r="K7" t="str">
            <v>Кўштепа тумани</v>
          </cell>
          <cell r="L7" t="str">
            <v>Йулдошобод</v>
          </cell>
          <cell r="M7">
            <v>8800</v>
          </cell>
          <cell r="N7" t="str">
            <v>Ички йўлларни (пиёдалар йўлакчаси, йўл ўтказгичлар) таъмирлаш билан боғлиқ тадбирлар</v>
          </cell>
          <cell r="O7" t="str">
            <v>Donyorbek Ibrohimov</v>
          </cell>
          <cell r="P7" t="str">
            <v>998907824164</v>
          </cell>
          <cell r="Q7" t="str">
            <v>M</v>
          </cell>
          <cell r="R7">
            <v>6480</v>
          </cell>
        </row>
        <row r="8">
          <cell r="A8" t="str">
            <v>00114777011</v>
          </cell>
          <cell r="B8" t="str">
            <v>Qo'shtepa tumani G'ishtmon MFY badish ko'chasini asfaltlashtrish kerak.</v>
          </cell>
          <cell r="C8" t="str">
            <v>PASSED</v>
          </cell>
          <cell r="D8" t="str">
            <v>2023-02-11 16:16:32</v>
          </cell>
          <cell r="E8">
            <v>1200000000</v>
          </cell>
          <cell r="F8">
            <v>1200000000</v>
          </cell>
          <cell r="G8"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
            <v>0</v>
          </cell>
          <cell r="I8" t="str">
            <v>Йўллар, пиёдалар ёълакларини таъмирлаш</v>
          </cell>
          <cell r="J8" t="str">
            <v>Фарғона вилояти</v>
          </cell>
          <cell r="K8" t="str">
            <v>Кўштепа тумани</v>
          </cell>
          <cell r="L8" t="str">
            <v>Ғиштмон</v>
          </cell>
          <cell r="M8">
            <v>8799</v>
          </cell>
          <cell r="N8" t="str">
            <v>Ички йўлларни (пиёдалар йўлакчаси, йўл ўтказгичлар) таъмирлаш билан боғлиқ тадбирлар</v>
          </cell>
          <cell r="O8" t="str">
            <v>OYBEKJON MADOLIMOV</v>
          </cell>
          <cell r="P8" t="str">
            <v>998916705822</v>
          </cell>
          <cell r="Q8" t="str">
            <v>M</v>
          </cell>
          <cell r="R8">
            <v>6383</v>
          </cell>
        </row>
        <row r="9">
          <cell r="A9" t="str">
            <v>0011231011</v>
          </cell>
          <cell r="B9" t="str">
            <v>Вазирлар Махкамасининг 29.03.2021 йилдаги 163 сонли Профессионал таълим тизимида Дуал таълимни ташкил этиш тўғрисидаги  қарорига асосан Халқаро мехнат бозорига рақобатбардош кадрларни тайёрлаш мақсадида Қўштепа тумани 2-сон Касб-хунар мактаби ўқувчиларини Дуал таълим шаклида амалиёт ўташлари,  хамда ахоли автомобилларига сервис хизмат кўрсатиш учун Замонавий автомобилларга техник хизмат кўрсатиш устахонаси қуриш.</v>
          </cell>
          <cell r="C9" t="str">
            <v>PASSED</v>
          </cell>
          <cell r="D9" t="str">
            <v>2023-02-06 14:23:51</v>
          </cell>
          <cell r="E9">
            <v>1200000000</v>
          </cell>
          <cell r="F9">
            <v>1200000000</v>
          </cell>
          <cell r="G9" t="str">
            <v xml:space="preserve">Хурматли фуқаро, сиз томонингиздан илгари сурилган таклиф ишчи комиссия ва "Капитар қурилиш сохасида бюртмачи хизмати" ДУКсининг 13.03.2023 й  кунги 42-1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
            <v>0</v>
          </cell>
          <cell r="I9" t="str">
            <v>Янги бино қуриш</v>
          </cell>
          <cell r="J9" t="str">
            <v>Фарғона вилояти</v>
          </cell>
          <cell r="K9" t="str">
            <v>Кўштепа тумани</v>
          </cell>
          <cell r="L9" t="str">
            <v>шаҳартепа</v>
          </cell>
          <cell r="M9">
            <v>8822</v>
          </cell>
          <cell r="N9" t="str">
            <v>Бошқа таълим муассасаларини таъмирлаш ва моддий-техника базасини ривожлантириш тадбирлари</v>
          </cell>
          <cell r="O9" t="str">
            <v>Улуғбек Собиров</v>
          </cell>
          <cell r="P9" t="str">
            <v>998916664975</v>
          </cell>
          <cell r="Q9" t="str">
            <v>M</v>
          </cell>
          <cell r="R9">
            <v>6306</v>
          </cell>
        </row>
        <row r="10">
          <cell r="A10" t="str">
            <v>0014206011</v>
          </cell>
          <cell r="B10" t="str">
            <v>Камиштепа мфй Чорбог,Серкуёш,Нихол,Б.Маргилоний кучаларида 7 км худуддаги электр симларни алмаштириш    135 дона электр сим ёгочлари урнатиш  3 дона трансформатор урнатиш</v>
          </cell>
          <cell r="C10" t="str">
            <v>PASSED</v>
          </cell>
          <cell r="D10" t="str">
            <v>2023-02-07 16:29:06</v>
          </cell>
          <cell r="E10">
            <v>900000000</v>
          </cell>
          <cell r="F10">
            <v>903002000</v>
          </cell>
          <cell r="G10"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0">
            <v>0</v>
          </cell>
          <cell r="I10" t="str">
            <v>Трансформатор</v>
          </cell>
          <cell r="J10" t="str">
            <v>Фарғона вилояти</v>
          </cell>
          <cell r="K10" t="str">
            <v>Кўштепа тумани</v>
          </cell>
          <cell r="L10" t="str">
            <v>Қамиштепа</v>
          </cell>
          <cell r="M10">
            <v>8798</v>
          </cell>
          <cell r="N10" t="str">
            <v>Кўча чироқларини ўрнатиш ёки таъмирлаш (трансформатор, симёғоч ўрнатиш) тадбирлари</v>
          </cell>
          <cell r="O10" t="str">
            <v>Фахриддин Миллажонов</v>
          </cell>
          <cell r="P10" t="str">
            <v>998913299995</v>
          </cell>
          <cell r="Q10" t="str">
            <v>M</v>
          </cell>
          <cell r="R10">
            <v>6248</v>
          </cell>
        </row>
        <row r="11">
          <cell r="A11" t="str">
            <v>0015981011</v>
          </cell>
          <cell r="B11" t="str">
            <v xml:space="preserve">Qo'shtepa Tuman Tibbiyot Birlashmasiga Qarshli 86- OIlaviy Poliklinikani Mukkamal Ta'mirlash Uchun </v>
          </cell>
          <cell r="C11" t="str">
            <v>PASSED</v>
          </cell>
          <cell r="D11" t="str">
            <v>2023-02-08 11:02:46</v>
          </cell>
          <cell r="E11">
            <v>1200000000</v>
          </cell>
          <cell r="F11">
            <v>1200000000</v>
          </cell>
          <cell r="G11" t="str">
            <v xml:space="preserve">Хурматли фуқаро, сиз томонингиздан илгари сурилган таклиф ишчи комиссия ва Тиббиёт бирлашмасининг 10.03.2023 й  кунги 204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1">
            <v>0</v>
          </cell>
          <cell r="I11" t="str">
            <v>Бинони таъмирлаш (ички ва ташқи)</v>
          </cell>
          <cell r="J11" t="str">
            <v>Фарғона вилояти</v>
          </cell>
          <cell r="K11" t="str">
            <v>Кўштепа тумани</v>
          </cell>
          <cell r="L11" t="str">
            <v>Истиқлол</v>
          </cell>
          <cell r="M11">
            <v>8834</v>
          </cell>
          <cell r="N11" t="str">
            <v>Соғлиқни сақлаш муассасаларини таъмирлаш ва моддий-техника базасини ривожлантириш тадбирлари</v>
          </cell>
          <cell r="O11" t="str">
            <v>Alijonov Abrorjon</v>
          </cell>
          <cell r="P11" t="str">
            <v>998943939394</v>
          </cell>
          <cell r="Q11" t="str">
            <v>M</v>
          </cell>
          <cell r="R11">
            <v>4152</v>
          </cell>
        </row>
        <row r="12">
          <cell r="A12" t="str">
            <v>00119161011</v>
          </cell>
          <cell r="B12" t="str">
            <v xml:space="preserve">OʻRTA OʻQCHI MFY tamirtalab xolatga kelib qolgan qishloq vrachlik punktini mukammal taʼmirdan chiqarish va atrofini oʻrash </v>
          </cell>
          <cell r="C12" t="str">
            <v>PASSED</v>
          </cell>
          <cell r="D12" t="str">
            <v>2023-02-14 04:46:27</v>
          </cell>
          <cell r="E12">
            <v>1200000000</v>
          </cell>
          <cell r="F12">
            <v>1200000000</v>
          </cell>
          <cell r="G12" t="str">
            <v xml:space="preserve">Хурматли фуқаро, сиз томонингиздан илгари сурилган таклиф ишчи комиссия ва Тиббиёт бирлашмасининг 10.03.2023 й  кунги 204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2">
            <v>0</v>
          </cell>
          <cell r="I12" t="str">
            <v>Бинони таъмирлаш (ички ва ташқи)</v>
          </cell>
          <cell r="J12" t="str">
            <v>Фарғона вилояти</v>
          </cell>
          <cell r="K12" t="str">
            <v>Кўштепа тумани</v>
          </cell>
          <cell r="L12" t="str">
            <v>Ўрта Ўқчи</v>
          </cell>
          <cell r="M12">
            <v>8805</v>
          </cell>
          <cell r="N12" t="str">
            <v>Соғлиқни сақлаш муассасаларини таъмирлаш ва моддий-техника базасини ривожлантириш тадбирлари</v>
          </cell>
          <cell r="O12" t="str">
            <v>Hojimatov Husniddin</v>
          </cell>
          <cell r="P12" t="str">
            <v>998902722270</v>
          </cell>
          <cell r="Q12" t="str">
            <v>M</v>
          </cell>
          <cell r="R12">
            <v>4137</v>
          </cell>
        </row>
        <row r="13">
          <cell r="A13" t="str">
            <v>00133184011</v>
          </cell>
          <cell r="B13" t="str">
            <v>Намуна МФЙ ҳудудидаги Ворис, Қайилма Янги Ўзбекистон ва Аҳиллик кўчаларидаги электр таъминотини яҳшилаш мақсадида 5 та ТП, 250 дона электр таянч устунлари, 300 дона кўча чироқлари ҳамда 5 км электр тармоғи тортиш.</v>
          </cell>
          <cell r="C13" t="str">
            <v>PASSED</v>
          </cell>
          <cell r="D13" t="str">
            <v>2023-02-17 18:03:13</v>
          </cell>
          <cell r="E13">
            <v>1200000000</v>
          </cell>
          <cell r="F13">
            <v>1143507000</v>
          </cell>
          <cell r="G13"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3">
            <v>0</v>
          </cell>
          <cell r="I13" t="str">
            <v>Трансформатор</v>
          </cell>
          <cell r="J13" t="str">
            <v>Фарғона вилояти</v>
          </cell>
          <cell r="K13" t="str">
            <v>Кўштепа тумани</v>
          </cell>
          <cell r="L13" t="str">
            <v>Намуна</v>
          </cell>
          <cell r="M13">
            <v>8796</v>
          </cell>
          <cell r="N13" t="str">
            <v>Кўча чироқларини ўрнатиш ёки таъмирлаш (трансформатор, симёғоч ўрнатиш) тадбирлари</v>
          </cell>
          <cell r="O13" t="str">
            <v>Мамажонов Қахрамон</v>
          </cell>
          <cell r="P13" t="str">
            <v>998901626152</v>
          </cell>
          <cell r="Q13" t="str">
            <v>M</v>
          </cell>
          <cell r="R13">
            <v>4013</v>
          </cell>
        </row>
        <row r="14">
          <cell r="A14" t="str">
            <v>00112219011</v>
          </cell>
          <cell r="B14" t="str">
            <v>Qo'shtepa tumani nurafshon mfyning ichki ko'chalarini 2,7 km qismini asfaltlash zarur.</v>
          </cell>
          <cell r="C14" t="str">
            <v>PASSED</v>
          </cell>
          <cell r="D14" t="str">
            <v>2023-02-10 15:53:11</v>
          </cell>
          <cell r="E14">
            <v>1200000000</v>
          </cell>
          <cell r="F14">
            <v>1200000000</v>
          </cell>
          <cell r="G14"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4">
            <v>0</v>
          </cell>
          <cell r="I14" t="str">
            <v>Йўллар, пиёдалар ёълакларини таъмирлаш</v>
          </cell>
          <cell r="J14" t="str">
            <v>Фарғона вилояти</v>
          </cell>
          <cell r="K14" t="str">
            <v>Кўштепа тумани</v>
          </cell>
          <cell r="L14" t="str">
            <v>Нурафшон</v>
          </cell>
          <cell r="M14">
            <v>8802</v>
          </cell>
          <cell r="N14" t="str">
            <v>Ички йўлларни (пиёдалар йўлакчаси, йўл ўтказгичлар) таъмирлаш билан боғлиқ тадбирлар</v>
          </cell>
          <cell r="O14" t="str">
            <v>Qobil Xoliqov</v>
          </cell>
          <cell r="P14" t="str">
            <v>998916796676</v>
          </cell>
          <cell r="Q14" t="str">
            <v>M</v>
          </cell>
          <cell r="R14">
            <v>3644</v>
          </cell>
        </row>
        <row r="15">
          <cell r="A15" t="str">
            <v>00116267011</v>
          </cell>
          <cell r="B15" t="str">
            <v>Qo'shtepa tumani Karnaychi MFY archazor, chinortepa, bobodehqon, bexizor ko'chalarini asfaltlashtirish zarur.</v>
          </cell>
          <cell r="C15" t="str">
            <v>PASSED</v>
          </cell>
          <cell r="D15" t="str">
            <v>2023-02-13 10:54:56</v>
          </cell>
          <cell r="E15">
            <v>1200000000</v>
          </cell>
          <cell r="F15">
            <v>1200000000</v>
          </cell>
          <cell r="G15"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5">
            <v>0</v>
          </cell>
          <cell r="I15" t="str">
            <v>Йўллар, пиёдалар ёълакларини таъмирлаш</v>
          </cell>
          <cell r="J15" t="str">
            <v>Фарғона вилояти</v>
          </cell>
          <cell r="K15" t="str">
            <v>Кўштепа тумани</v>
          </cell>
          <cell r="L15" t="str">
            <v>Карнайчи</v>
          </cell>
          <cell r="M15">
            <v>8792</v>
          </cell>
          <cell r="N15" t="str">
            <v>Ички йўлларни (пиёдалар йўлакчаси, йўл ўтказгичлар) таъмирлаш билан боғлиқ тадбирлар</v>
          </cell>
          <cell r="O15" t="str">
            <v>Yusupov Javlonbek</v>
          </cell>
          <cell r="P15" t="str">
            <v>998996009593</v>
          </cell>
          <cell r="Q15" t="str">
            <v>M</v>
          </cell>
          <cell r="R15">
            <v>3560</v>
          </cell>
        </row>
        <row r="16">
          <cell r="A16" t="str">
            <v>00141169011</v>
          </cell>
          <cell r="B16" t="str">
            <v xml:space="preserve">Қўштепа тумани Қийқи маҳалла фуқаролар йиғини ҳудудида жойлашган 11-ИДУМда ўқувчиларга берилаётган таълим сифатини самарадорлигини ошириш, дарсларда замонавий ахборот технологияларидан фойдаланиш, ўқитувчиларни дарс ўтиши учун зарур шарат - шароит яратиш мақсадида замонавий электрон доскалар билан таъминлаш, уларни интернет локал тармоғига улаш ва мактадга кузатув камералари ўрнати лоихаси учун  </v>
          </cell>
          <cell r="C16" t="str">
            <v>PASSED</v>
          </cell>
          <cell r="D16" t="str">
            <v>2023-02-22 08:45:20</v>
          </cell>
          <cell r="E16">
            <v>945000000</v>
          </cell>
          <cell r="F16">
            <v>945000000</v>
          </cell>
          <cell r="G16"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6">
            <v>0</v>
          </cell>
          <cell r="I16" t="str">
            <v>Бошқалар</v>
          </cell>
          <cell r="J16" t="str">
            <v>Фарғона вилояти</v>
          </cell>
          <cell r="K16" t="str">
            <v>Кўштепа тумани</v>
          </cell>
          <cell r="L16" t="str">
            <v>Қийқи</v>
          </cell>
          <cell r="M16">
            <v>8791</v>
          </cell>
          <cell r="N16" t="str">
            <v>Умумтаълим мактабларини таъмирлаш ва моддий-техника базасини ривожлантириш тадбирлари</v>
          </cell>
          <cell r="O16" t="str">
            <v xml:space="preserve">Мақсуд Муродов </v>
          </cell>
          <cell r="P16" t="str">
            <v>998999225031</v>
          </cell>
          <cell r="Q16" t="str">
            <v>M</v>
          </cell>
          <cell r="R16">
            <v>3380</v>
          </cell>
        </row>
        <row r="17">
          <cell r="A17" t="str">
            <v>00122393011</v>
          </cell>
          <cell r="B17" t="str">
            <v>Қўштепа туман Эшонгузар маҳалласи ҳудудида жойлашган 49-сонли умумтаълим мактабидаги  спорт зали биносини жорий таъмирлаш ҳамда болалар учун суъний стадион қуриш.</v>
          </cell>
          <cell r="C17" t="str">
            <v>PASSED</v>
          </cell>
          <cell r="D17" t="str">
            <v>2023-02-14 17:29:59</v>
          </cell>
          <cell r="E17">
            <v>1200000000</v>
          </cell>
          <cell r="F17">
            <v>1200000000</v>
          </cell>
          <cell r="G17"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7">
            <v>0</v>
          </cell>
          <cell r="I17" t="str">
            <v>Янгидан барпо этиш (болалар майдончаси, мини стадион ва бошқалар)</v>
          </cell>
          <cell r="J17" t="str">
            <v>Фарғона вилояти</v>
          </cell>
          <cell r="K17" t="str">
            <v>Кўштепа тумани</v>
          </cell>
          <cell r="L17" t="str">
            <v>Эшонгузар</v>
          </cell>
          <cell r="M17">
            <v>8810</v>
          </cell>
          <cell r="N17" t="str">
            <v>Умумтаълим мактабларини таъмирлаш ва моддий-техника базасини ривожлантириш тадбирлари</v>
          </cell>
          <cell r="O17" t="str">
            <v>UMAROV AKBARJON</v>
          </cell>
          <cell r="P17" t="str">
            <v>998979407472</v>
          </cell>
          <cell r="Q17" t="str">
            <v>M</v>
          </cell>
          <cell r="R17">
            <v>3190</v>
          </cell>
        </row>
        <row r="18">
          <cell r="A18" t="str">
            <v>00113893011</v>
          </cell>
          <cell r="B18" t="str">
            <v>Фарғона вилояти Қўштепа тумани Ватан МФЙ Садаф кўча 37-уй да жойлашган 6-мактабга йопик суний стадион ва ювиниш хонаси куриш керак.</v>
          </cell>
          <cell r="C18" t="str">
            <v>PASSED</v>
          </cell>
          <cell r="D18" t="str">
            <v>2023-02-11 11:19:29</v>
          </cell>
          <cell r="E18">
            <v>1200000000</v>
          </cell>
          <cell r="F18">
            <v>1200000000</v>
          </cell>
          <cell r="G18"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8">
            <v>0</v>
          </cell>
          <cell r="I18" t="str">
            <v>Янгидан барпо этиш (болалар майдончаси, мини стадион ва бошқалар)</v>
          </cell>
          <cell r="J18" t="str">
            <v>Фарғона вилояти</v>
          </cell>
          <cell r="K18" t="str">
            <v>Кўштепа тумани</v>
          </cell>
          <cell r="L18" t="str">
            <v>Ватан</v>
          </cell>
          <cell r="M18">
            <v>8807</v>
          </cell>
          <cell r="N18" t="str">
            <v>Умумтаълим мактабларини таъмирлаш ва моддий-техника базасини ривожлантириш тадбирлари</v>
          </cell>
          <cell r="O18" t="str">
            <v>Муродов Азамат</v>
          </cell>
          <cell r="P18" t="str">
            <v>998906337573</v>
          </cell>
          <cell r="Q18" t="str">
            <v>M</v>
          </cell>
          <cell r="R18">
            <v>3138</v>
          </cell>
        </row>
        <row r="19">
          <cell r="A19" t="str">
            <v>00151255011</v>
          </cell>
          <cell r="B19" t="str">
            <v>Халқобод МФЙ Нурли тонг, Ифтихор ва Учқун кўчаларини асфальт қилиш</v>
          </cell>
          <cell r="C19" t="str">
            <v>PASSED</v>
          </cell>
          <cell r="D19" t="str">
            <v>2023-02-25 11:21:10</v>
          </cell>
          <cell r="E19">
            <v>1200000000</v>
          </cell>
          <cell r="F19">
            <v>1200000000</v>
          </cell>
          <cell r="G19"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19">
            <v>0</v>
          </cell>
          <cell r="I19" t="str">
            <v>Йўллар, пиёдалар ёълакларини таъмирлаш</v>
          </cell>
          <cell r="J19" t="str">
            <v>Фарғона вилояти</v>
          </cell>
          <cell r="K19" t="str">
            <v>Кўштепа тумани</v>
          </cell>
          <cell r="L19" t="str">
            <v>Халқобод</v>
          </cell>
          <cell r="M19">
            <v>8837</v>
          </cell>
          <cell r="N19" t="str">
            <v>Ички йўлларни (пиёдалар йўлакчаси, йўл ўтказгичлар) таъмирлаш билан боғлиқ тадбирлар</v>
          </cell>
          <cell r="O19" t="str">
            <v>Xamroqulov Umidjon</v>
          </cell>
          <cell r="P19" t="str">
            <v>998996450280</v>
          </cell>
          <cell r="Q19" t="str">
            <v>M</v>
          </cell>
          <cell r="R19">
            <v>3082</v>
          </cell>
        </row>
        <row r="20">
          <cell r="A20" t="str">
            <v>00132318011</v>
          </cell>
          <cell r="B20" t="str">
            <v xml:space="preserve">Дўстлик МФЙ Кумушбулоқ кўчасини 800 метр, Фахр кўчаси 1000 метр, Қумқўрғон кўчаси 800 метр, Фарогат кўчасини 800 метр қисмини асфалтлаштириш </v>
          </cell>
          <cell r="C20" t="str">
            <v>PASSED</v>
          </cell>
          <cell r="D20" t="str">
            <v>2023-02-17 15:13:47</v>
          </cell>
          <cell r="E20">
            <v>1200000000</v>
          </cell>
          <cell r="F20">
            <v>1200000000</v>
          </cell>
          <cell r="G20"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0">
            <v>0</v>
          </cell>
          <cell r="I20" t="str">
            <v>Йўллар, пиёдалар ёълакларини таъмирлаш</v>
          </cell>
          <cell r="J20" t="str">
            <v>Фарғона вилояти</v>
          </cell>
          <cell r="K20" t="str">
            <v>Кўштепа тумани</v>
          </cell>
          <cell r="L20" t="str">
            <v>Дўстлик</v>
          </cell>
          <cell r="M20">
            <v>8835</v>
          </cell>
          <cell r="N20" t="str">
            <v>Ички йўлларни (пиёдалар йўлакчаси, йўл ўтказгичлар) таъмирлаш билан боғлиқ тадбирлар</v>
          </cell>
          <cell r="O20" t="str">
            <v>Ирисбоев Умиджон</v>
          </cell>
          <cell r="P20" t="str">
            <v>998994980365</v>
          </cell>
          <cell r="Q20" t="str">
            <v>M</v>
          </cell>
          <cell r="R20">
            <v>3037</v>
          </cell>
        </row>
        <row r="21">
          <cell r="A21" t="str">
            <v>0012056011</v>
          </cell>
          <cell r="B21" t="str">
            <v>Гармдон МФЙ Қўштол-1200, Ариқбўйи-900, Навбахор-400, Теракзор-450, жами 2950 метр ички йўлларни астфалтлаш</v>
          </cell>
          <cell r="C21" t="str">
            <v>PASSED</v>
          </cell>
          <cell r="D21" t="str">
            <v>2023-02-06 16:32:30</v>
          </cell>
          <cell r="E21">
            <v>1200000000</v>
          </cell>
          <cell r="F21">
            <v>1200000000</v>
          </cell>
          <cell r="G21"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1">
            <v>0</v>
          </cell>
          <cell r="I21" t="str">
            <v>Йўллар, пиёдалар ёълакларини таъмирлаш</v>
          </cell>
          <cell r="J21" t="str">
            <v>Фарғона вилояти</v>
          </cell>
          <cell r="K21" t="str">
            <v>Кўштепа тумани</v>
          </cell>
          <cell r="L21" t="str">
            <v>Гармдон</v>
          </cell>
          <cell r="M21">
            <v>8827</v>
          </cell>
          <cell r="N21" t="str">
            <v>Ички йўлларни (пиёдалар йўлакчаси, йўл ўтказгичлар) таъмирлаш билан боғлиқ тадбирлар</v>
          </cell>
          <cell r="O21" t="str">
            <v>Махмуджон Ортиков</v>
          </cell>
          <cell r="P21" t="str">
            <v>998911052838</v>
          </cell>
          <cell r="Q21" t="str">
            <v>M</v>
          </cell>
          <cell r="R21">
            <v>3021</v>
          </cell>
        </row>
        <row r="22">
          <cell r="A22" t="str">
            <v>0019776011</v>
          </cell>
          <cell r="B22" t="str">
            <v>Qo'shtepa tumani yangiariq mfy navnihol ko'chasi 1 km, obodyurt ko'chasi 1 km, bahor ko'chasi 1 km qismini asfaltlashtrish.</v>
          </cell>
          <cell r="C22" t="str">
            <v>PASSED</v>
          </cell>
          <cell r="D22" t="str">
            <v>2023-02-09 15:38:44</v>
          </cell>
          <cell r="E22">
            <v>1200000000</v>
          </cell>
          <cell r="F22">
            <v>1200000000</v>
          </cell>
          <cell r="G22"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2">
            <v>0</v>
          </cell>
          <cell r="I22" t="str">
            <v>Йўллар, пиёдалар ёълакларини таъмирлаш</v>
          </cell>
          <cell r="J22" t="str">
            <v>Фарғона вилояти</v>
          </cell>
          <cell r="K22" t="str">
            <v>Кўштепа тумани</v>
          </cell>
          <cell r="L22" t="str">
            <v>Янгиариқ</v>
          </cell>
          <cell r="M22">
            <v>8833</v>
          </cell>
          <cell r="N22" t="str">
            <v>Ички йўлларни (пиёдалар йўлакчаси, йўл ўтказгичлар) таъмирлаш билан боғлиқ тадбирлар</v>
          </cell>
          <cell r="O22" t="str">
            <v>Xikmatillo Dexqonov</v>
          </cell>
          <cell r="P22" t="str">
            <v>998911592828</v>
          </cell>
          <cell r="Q22" t="str">
            <v>M</v>
          </cell>
          <cell r="R22">
            <v>2868</v>
          </cell>
        </row>
        <row r="23">
          <cell r="A23" t="str">
            <v>0010027011</v>
          </cell>
          <cell r="B23" t="str">
            <v xml:space="preserve">Qoʻshtepa tumani Gʻishtmon MFY 28- bogʻchaga qoʻshimcha 90 oʻrinli bino qurish </v>
          </cell>
          <cell r="C23" t="str">
            <v>PASSED</v>
          </cell>
          <cell r="D23" t="str">
            <v>2023-02-06 10:54:06</v>
          </cell>
          <cell r="E23">
            <v>1200000000</v>
          </cell>
          <cell r="F23">
            <v>1200000000</v>
          </cell>
          <cell r="G23" t="str">
            <v xml:space="preserve">Хурматли фуқаро, сиз томонингиздан илгари сурилган таклиф ишчи комиссия ва Мактабгача таълим бўлимининг 13.03.2023й  кунги 01-01/6-5-34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3">
            <v>0</v>
          </cell>
          <cell r="I23" t="str">
            <v>Янги бино қуриш</v>
          </cell>
          <cell r="J23" t="str">
            <v>Фарғона вилояти</v>
          </cell>
          <cell r="K23" t="str">
            <v>Кўштепа тумани</v>
          </cell>
          <cell r="L23" t="str">
            <v>Ғиштмон</v>
          </cell>
          <cell r="M23">
            <v>8799</v>
          </cell>
          <cell r="N23" t="str">
            <v>Мактабгача таълим муассасаларини таъмирлаш ва моддий-техника базасини ривожлантириш тадбирлари</v>
          </cell>
          <cell r="O23" t="str">
            <v>Olimov Otabek</v>
          </cell>
          <cell r="P23" t="str">
            <v>998999996844</v>
          </cell>
          <cell r="Q23" t="str">
            <v>M</v>
          </cell>
          <cell r="R23">
            <v>2723</v>
          </cell>
        </row>
        <row r="24">
          <cell r="A24" t="str">
            <v>0014387011</v>
          </cell>
          <cell r="B24" t="str">
            <v>Қўштепа тумани Қувурбоши МФЙ Қўрғонча кўчасида жойлашган 50-умум таълим мактабининг бино-иншооти, эшик ромлари, спорт зали, спорт майдончаси, умумий овқатланиш хонаси (ошхона), синф хоналарини таъмирлаш</v>
          </cell>
          <cell r="C24" t="str">
            <v>PASSED</v>
          </cell>
          <cell r="D24" t="str">
            <v>2023-02-07 17:08:14</v>
          </cell>
          <cell r="E24">
            <v>1200000000</v>
          </cell>
          <cell r="F24">
            <v>1200000000</v>
          </cell>
          <cell r="G24"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4">
            <v>0</v>
          </cell>
          <cell r="I24" t="str">
            <v>Бинони таъмирлаш (ички ва ташқи)</v>
          </cell>
          <cell r="J24" t="str">
            <v>Фарғона вилояти</v>
          </cell>
          <cell r="K24" t="str">
            <v>Кўштепа тумани</v>
          </cell>
          <cell r="L24" t="str">
            <v>Қувурбоши</v>
          </cell>
          <cell r="M24">
            <v>8817</v>
          </cell>
          <cell r="N24" t="str">
            <v>Умумтаълим мактабларини таъмирлаш ва моддий-техника базасини ривожлантириш тадбирлари</v>
          </cell>
          <cell r="O24" t="str">
            <v>Тоштемиров Шукурулло</v>
          </cell>
          <cell r="P24" t="str">
            <v>998972717776</v>
          </cell>
          <cell r="Q24" t="str">
            <v>M</v>
          </cell>
          <cell r="R24">
            <v>2484</v>
          </cell>
        </row>
        <row r="25">
          <cell r="A25" t="str">
            <v>00119206011</v>
          </cell>
          <cell r="B25" t="str">
            <v xml:space="preserve">Қўштепа туман Шодлик м.ф.й. Баховар махалласи   Ўзбекистон кўчасида 850 метр, Зилол кўчаси 1110 метр, Зафаробод кўчасида 620 метр, мевазор кўчасида 420 метр йўлларга асфальт қопламаси ётқизиш. </v>
          </cell>
          <cell r="C25" t="str">
            <v>PASSED</v>
          </cell>
          <cell r="D25" t="str">
            <v>2023-02-14 08:39:56</v>
          </cell>
          <cell r="E25">
            <v>1200000000</v>
          </cell>
          <cell r="F25">
            <v>1200000000</v>
          </cell>
          <cell r="G25"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5">
            <v>0</v>
          </cell>
          <cell r="I25" t="str">
            <v>Йўллар, пиёдалар ёълакларини таъмирлаш</v>
          </cell>
          <cell r="J25" t="str">
            <v>Фарғона вилояти</v>
          </cell>
          <cell r="K25" t="str">
            <v>Кўштепа тумани</v>
          </cell>
          <cell r="L25" t="str">
            <v>Шодлик</v>
          </cell>
          <cell r="M25">
            <v>8819</v>
          </cell>
          <cell r="N25" t="str">
            <v>Ички йўлларни (пиёдалар йўлакчаси, йўл ўтказгичлар) таъмирлаш билан боғлиқ тадбирлар</v>
          </cell>
          <cell r="O25" t="str">
            <v>Иқболжон Зокиров</v>
          </cell>
          <cell r="P25" t="str">
            <v>998996099787</v>
          </cell>
          <cell r="Q25" t="str">
            <v>M</v>
          </cell>
          <cell r="R25">
            <v>1584</v>
          </cell>
        </row>
        <row r="26">
          <cell r="A26" t="str">
            <v>00120159011</v>
          </cell>
          <cell r="B26" t="str">
            <v xml:space="preserve">4-сонли ДМТТ биносини пол қисмни тамирлаш ва манан эскирган эшик ромларни замонавий акфа эшик ромларга алмаштириш. </v>
          </cell>
          <cell r="C26" t="str">
            <v>PASSED</v>
          </cell>
          <cell r="D26" t="str">
            <v>2023-02-14 11:38:12</v>
          </cell>
          <cell r="E26">
            <v>700000000</v>
          </cell>
          <cell r="F26">
            <v>700000000</v>
          </cell>
          <cell r="G26" t="str">
            <v xml:space="preserve">Хурматли фуқаро, сиз томонингиздан илгари сурилган таклиф ишчи комиссия ва Мактабгача таълим бўлимининг 13.03.2023й  кунги 01-01/6-5-34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6">
            <v>0</v>
          </cell>
          <cell r="I26" t="str">
            <v>Бинони таъмирлаш (ички ва ташқи)</v>
          </cell>
          <cell r="J26" t="str">
            <v>Фарғона вилояти</v>
          </cell>
          <cell r="K26" t="str">
            <v>Кўштепа тумани</v>
          </cell>
          <cell r="L26" t="str">
            <v>Сармазор</v>
          </cell>
          <cell r="M26">
            <v>8809</v>
          </cell>
          <cell r="N26" t="str">
            <v>Мактабгача таълим муассасаларини таъмирлаш ва моддий-техника базасини ривожлантириш тадбирлари</v>
          </cell>
          <cell r="O26" t="str">
            <v>Dadaxonova Matluba</v>
          </cell>
          <cell r="P26" t="str">
            <v>998902314623</v>
          </cell>
          <cell r="Q26" t="str">
            <v>F</v>
          </cell>
          <cell r="R26">
            <v>1328</v>
          </cell>
        </row>
        <row r="27">
          <cell r="A27" t="str">
            <v>00139216011</v>
          </cell>
          <cell r="B27" t="str">
            <v>Xo'jaqishloq MFY hududida joylashgan 30-umumta'lim maktabi uchun usti berk 2 ta sun'iy qoplamali, kiyinish va yechinish, yuvinish xonasi mavjud bo'lgan SPORT MAYDONCHASI qurish.</v>
          </cell>
          <cell r="C27" t="str">
            <v>PASSED</v>
          </cell>
          <cell r="D27" t="str">
            <v>2023-02-21 13:44:18</v>
          </cell>
          <cell r="E27">
            <v>1200000000</v>
          </cell>
          <cell r="F27">
            <v>1200000000</v>
          </cell>
          <cell r="G27"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7">
            <v>0</v>
          </cell>
          <cell r="I27" t="str">
            <v>Янгидан барпо этиш (болалар майдончаси, мини стадион ва бошқалар)</v>
          </cell>
          <cell r="J27" t="str">
            <v>Фарғона вилояти</v>
          </cell>
          <cell r="K27" t="str">
            <v>Кўштепа тумани</v>
          </cell>
          <cell r="L27" t="str">
            <v>Хўжақишлоқ</v>
          </cell>
          <cell r="M27">
            <v>8839</v>
          </cell>
          <cell r="N27" t="str">
            <v>Умумтаълим мактабларини таъмирлаш ва моддий-техника базасини ривожлантириш тадбирлари</v>
          </cell>
          <cell r="O27" t="str">
            <v>Зохидов Илхомжон</v>
          </cell>
          <cell r="P27" t="str">
            <v>998913260866</v>
          </cell>
          <cell r="Q27" t="str">
            <v>M</v>
          </cell>
          <cell r="R27">
            <v>1217</v>
          </cell>
        </row>
        <row r="28">
          <cell r="A28" t="str">
            <v>00142861011</v>
          </cell>
          <cell r="B28" t="str">
            <v xml:space="preserve">34-умумий ўрта таълим мактаб кириш қисми, синф хоналари, ошхонаси, спорт зали, хожатхонасини таъмирлаш, эшик -ромларини алмаштириш.  </v>
          </cell>
          <cell r="C28" t="str">
            <v>PASSED</v>
          </cell>
          <cell r="D28" t="str">
            <v>2023-02-22 15:27:43</v>
          </cell>
          <cell r="E28">
            <v>1130000000</v>
          </cell>
          <cell r="F28">
            <v>1130000000</v>
          </cell>
          <cell r="G28"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8">
            <v>0</v>
          </cell>
          <cell r="I28" t="str">
            <v>Бинони таъмирлаш (ички ва ташқи)</v>
          </cell>
          <cell r="J28" t="str">
            <v>Фарғона вилояти</v>
          </cell>
          <cell r="K28" t="str">
            <v>Кўштепа тумани</v>
          </cell>
          <cell r="L28" t="str">
            <v>Солижонобод</v>
          </cell>
          <cell r="M28">
            <v>8828</v>
          </cell>
          <cell r="N28" t="str">
            <v>Умумтаълим мактабларини таъмирлаш ва моддий-техника базасини ривожлантириш тадбирлари</v>
          </cell>
          <cell r="O28" t="str">
            <v>Mo‘sayev Adhamjon</v>
          </cell>
          <cell r="P28" t="str">
            <v>998937394850</v>
          </cell>
          <cell r="Q28" t="str">
            <v>M</v>
          </cell>
          <cell r="R28">
            <v>1171</v>
          </cell>
        </row>
        <row r="29">
          <cell r="A29" t="str">
            <v>00113814011</v>
          </cell>
          <cell r="B29" t="str">
            <v xml:space="preserve">BOROT MFY HUDUDIDAGI ORZU VA KATTASOY KO'CHALARI VA UNDAGI YANGI KO'CHALARNI TRANSFORMATOR VA SIMYOG'OCHLAR BILAN TA'MINLASH.
2 TA TRANSFORMATOR VA 200 TA SIMYOG'OCH 6000 METR SIM </v>
          </cell>
          <cell r="C29" t="str">
            <v>PASSED</v>
          </cell>
          <cell r="D29" t="str">
            <v>2023-02-11 10:59:38</v>
          </cell>
          <cell r="E29">
            <v>900000000</v>
          </cell>
          <cell r="F29">
            <v>896971000</v>
          </cell>
          <cell r="G29"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29">
            <v>0</v>
          </cell>
          <cell r="I29" t="str">
            <v>Трансформатор</v>
          </cell>
          <cell r="J29" t="str">
            <v>Фарғона вилояти</v>
          </cell>
          <cell r="K29" t="str">
            <v>Кўштепа тумани</v>
          </cell>
          <cell r="L29" t="str">
            <v>Борот</v>
          </cell>
          <cell r="M29">
            <v>8818</v>
          </cell>
          <cell r="N29" t="str">
            <v>Кўча чироқларини ўрнатиш ёки таъмирлаш (трансформатор, симёғоч ўрнатиш) тадбирлари</v>
          </cell>
          <cell r="O29" t="str">
            <v>Тўланов Хикматилло</v>
          </cell>
          <cell r="P29" t="str">
            <v>998937355888</v>
          </cell>
          <cell r="Q29" t="str">
            <v>M</v>
          </cell>
          <cell r="R29">
            <v>967</v>
          </cell>
        </row>
        <row r="30">
          <cell r="A30" t="str">
            <v>0010162011</v>
          </cell>
          <cell r="B30" t="str">
            <v>Nurli zamin ko'chasini ta'mirlash 3km qismini asfaltlashtirish</v>
          </cell>
          <cell r="C30" t="str">
            <v>PASSED</v>
          </cell>
          <cell r="D30" t="str">
            <v>2023-02-06 11:20:31</v>
          </cell>
          <cell r="E30">
            <v>1200000000</v>
          </cell>
          <cell r="F30">
            <v>1200000000</v>
          </cell>
          <cell r="G30"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0">
            <v>0</v>
          </cell>
          <cell r="I30" t="str">
            <v>Йўллар, пиёдалар ёълакларини таъмирлаш</v>
          </cell>
          <cell r="J30" t="str">
            <v>Фарғона вилояти</v>
          </cell>
          <cell r="K30" t="str">
            <v>Кўштепа тумани</v>
          </cell>
          <cell r="L30" t="str">
            <v>Қизилариқ</v>
          </cell>
          <cell r="M30">
            <v>8803</v>
          </cell>
          <cell r="N30" t="str">
            <v>Ички йўлларни (пиёдалар йўлакчаси, йўл ўтказгичлар) таъмирлаш билан боғлиқ тадбирлар</v>
          </cell>
          <cell r="O30" t="str">
            <v>Raxmonberdiyev  Shoxrux</v>
          </cell>
          <cell r="P30" t="str">
            <v>998916776622</v>
          </cell>
          <cell r="Q30" t="str">
            <v>M</v>
          </cell>
          <cell r="R30">
            <v>960</v>
          </cell>
        </row>
        <row r="31">
          <cell r="A31" t="str">
            <v>0018733011</v>
          </cell>
          <cell r="B31" t="str">
            <v>Loyson MFY Mulkobod ko'chasining 1300 metr va Toshloq ko'chasining 300 metr qismini asfaltlashtirish</v>
          </cell>
          <cell r="C31" t="str">
            <v>PASSED</v>
          </cell>
          <cell r="D31" t="str">
            <v>2023-02-09 10:23:55</v>
          </cell>
          <cell r="E31">
            <v>800000000</v>
          </cell>
          <cell r="F31">
            <v>720000000</v>
          </cell>
          <cell r="G31"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1">
            <v>0</v>
          </cell>
          <cell r="I31" t="str">
            <v>Йўллар, пиёдалар ёълакларини таъмирлаш</v>
          </cell>
          <cell r="J31" t="str">
            <v>Фарғона вилояти</v>
          </cell>
          <cell r="K31" t="str">
            <v>Кўштепа тумани</v>
          </cell>
          <cell r="L31" t="str">
            <v>Лойсон</v>
          </cell>
          <cell r="M31">
            <v>8824</v>
          </cell>
          <cell r="N31" t="str">
            <v>Ички йўлларни (пиёдалар йўлакчаси, йўл ўтказгичлар) таъмирлаш билан боғлиқ тадбирлар</v>
          </cell>
          <cell r="O31" t="str">
            <v>Баннопов Кахрамон</v>
          </cell>
          <cell r="P31" t="str">
            <v>998912060579</v>
          </cell>
          <cell r="Q31" t="str">
            <v>M</v>
          </cell>
          <cell r="R31">
            <v>865</v>
          </cell>
        </row>
        <row r="32">
          <cell r="A32" t="str">
            <v>0014578011</v>
          </cell>
          <cell r="B32" t="str">
            <v>Қўштепа тумани Сармозор МФЙ ҳудудидаги Юнусобод кўчаси (350 метр), Боғистон кўчаси (795 метр), Сармозор кўчаси (1355 метр) жами 2500 метр масофадаги ички йўлларни асфалтлаштириш.</v>
          </cell>
          <cell r="C32" t="str">
            <v>PASSED</v>
          </cell>
          <cell r="D32" t="str">
            <v>2023-02-07 18:02:57</v>
          </cell>
          <cell r="E32">
            <v>1100000000</v>
          </cell>
          <cell r="F32">
            <v>1125000000</v>
          </cell>
          <cell r="G32"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2">
            <v>0</v>
          </cell>
          <cell r="I32" t="str">
            <v>Йўллар, пиёдалар ёълакларини таъмирлаш</v>
          </cell>
          <cell r="J32" t="str">
            <v>Фарғона вилояти</v>
          </cell>
          <cell r="K32" t="str">
            <v>Кўштепа тумани</v>
          </cell>
          <cell r="L32" t="str">
            <v>Сармазор</v>
          </cell>
          <cell r="M32">
            <v>8809</v>
          </cell>
          <cell r="N32" t="str">
            <v>Ички йўлларни (пиёдалар йўлакчаси, йўл ўтказгичлар) таъмирлаш билан боғлиқ тадбирлар</v>
          </cell>
          <cell r="O32" t="str">
            <v xml:space="preserve"> Жаҳонгир Аброров</v>
          </cell>
          <cell r="P32" t="str">
            <v>998905379001</v>
          </cell>
          <cell r="Q32" t="str">
            <v>M</v>
          </cell>
          <cell r="R32">
            <v>863</v>
          </cell>
        </row>
        <row r="33">
          <cell r="A33" t="str">
            <v>00111303011</v>
          </cell>
          <cell r="B33" t="str">
            <v>Qo'shtepa tumani Qumtepa MFYga 250 dona beton simyog'och, 7 dona transformator, 10000 metr sip kabel zarur.</v>
          </cell>
          <cell r="C33" t="str">
            <v>PASSED</v>
          </cell>
          <cell r="D33" t="str">
            <v>2023-02-10 11:49:28</v>
          </cell>
          <cell r="E33">
            <v>1200000000</v>
          </cell>
          <cell r="F33">
            <v>1191927000</v>
          </cell>
          <cell r="G33"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3">
            <v>0</v>
          </cell>
          <cell r="I33" t="str">
            <v>Трансформатор</v>
          </cell>
          <cell r="J33" t="str">
            <v>Фарғона вилояти</v>
          </cell>
          <cell r="K33" t="str">
            <v>Кўштепа тумани</v>
          </cell>
          <cell r="L33" t="str">
            <v>Қумтепа</v>
          </cell>
          <cell r="M33">
            <v>8797</v>
          </cell>
          <cell r="N33" t="str">
            <v>Кўча чироқларини ўрнатиш ёки таъмирлаш (трансформатор, симёғоч ўрнатиш) тадбирлари</v>
          </cell>
          <cell r="O33" t="str">
            <v>Пулатов Мухиддин</v>
          </cell>
          <cell r="P33" t="str">
            <v>998916670828</v>
          </cell>
          <cell r="Q33" t="str">
            <v>M</v>
          </cell>
          <cell r="R33">
            <v>774</v>
          </cell>
        </row>
        <row r="34">
          <cell r="A34" t="str">
            <v>00136064011</v>
          </cell>
          <cell r="B34" t="str">
            <v>Qo'shtepa tumani 2-IDUMI sport zal pol qismini tamirlash</v>
          </cell>
          <cell r="C34" t="str">
            <v>PASSED</v>
          </cell>
          <cell r="D34" t="str">
            <v>2023-02-20 12:01:02</v>
          </cell>
          <cell r="E34">
            <v>800000000</v>
          </cell>
          <cell r="F34">
            <v>800000000</v>
          </cell>
          <cell r="G34"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4">
            <v>0</v>
          </cell>
          <cell r="I34" t="str">
            <v>Бинони таъмирлаш (ички ва ташқи)</v>
          </cell>
          <cell r="J34" t="str">
            <v>Фарғона вилояти</v>
          </cell>
          <cell r="K34" t="str">
            <v>Кўштепа тумани</v>
          </cell>
          <cell r="L34" t="str">
            <v>Қумтепа</v>
          </cell>
          <cell r="M34">
            <v>8797</v>
          </cell>
          <cell r="N34" t="str">
            <v>Мактабгача таълим муассасаларини таъмирлаш ва моддий-техника базасини ривожлантириш тадбирлари</v>
          </cell>
          <cell r="O34" t="str">
            <v>Karimov Oxunjon</v>
          </cell>
          <cell r="P34" t="str">
            <v>998912839490</v>
          </cell>
          <cell r="Q34" t="str">
            <v>M</v>
          </cell>
          <cell r="R34">
            <v>751</v>
          </cell>
        </row>
        <row r="35">
          <cell r="A35" t="str">
            <v>00116802011</v>
          </cell>
          <cell r="B35" t="str">
            <v>Хўжақишлоқ МФЙ Зийнат кўчасини 1500 метр, Зарибдор кўчасини 1000 метр, Самимият кўчасини 500 метр масофасига асфалть ётказиш</v>
          </cell>
          <cell r="C35" t="str">
            <v>PASSED</v>
          </cell>
          <cell r="D35" t="str">
            <v>2023-02-13 12:29:33</v>
          </cell>
          <cell r="E35">
            <v>1200000000</v>
          </cell>
          <cell r="F35">
            <v>1200000000</v>
          </cell>
          <cell r="G35"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5">
            <v>0</v>
          </cell>
          <cell r="I35" t="str">
            <v>Йўллар, пиёдалар ёълакларини таъмирлаш</v>
          </cell>
          <cell r="J35" t="str">
            <v>Фарғона вилояти</v>
          </cell>
          <cell r="K35" t="str">
            <v>Кўштепа тумани</v>
          </cell>
          <cell r="L35" t="str">
            <v>Хўжақишлоқ</v>
          </cell>
          <cell r="M35">
            <v>8839</v>
          </cell>
          <cell r="N35" t="str">
            <v>Ички йўлларни (пиёдалар йўлакчаси, йўл ўтказгичлар) таъмирлаш билан боғлиқ тадбирлар</v>
          </cell>
          <cell r="O35" t="str">
            <v>Turgunov Soyibjon</v>
          </cell>
          <cell r="P35" t="str">
            <v>998999190382</v>
          </cell>
          <cell r="Q35" t="str">
            <v>M</v>
          </cell>
          <cell r="R35">
            <v>611</v>
          </cell>
        </row>
        <row r="36">
          <cell r="A36" t="str">
            <v>00129109011</v>
          </cell>
          <cell r="B36" t="str">
            <v>Qo'shtepa tumani Paxtakor mfy tegirmonboshi ko'chasi 1900 metr, orzu ko'chasini 1000 metr qismini asfaltlashtrish zarur.</v>
          </cell>
          <cell r="C36" t="str">
            <v>PASSED</v>
          </cell>
          <cell r="D36" t="str">
            <v>2023-02-16 15:32:24</v>
          </cell>
          <cell r="E36">
            <v>1200000000</v>
          </cell>
          <cell r="F36">
            <v>1200000000</v>
          </cell>
          <cell r="G36"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6">
            <v>0</v>
          </cell>
          <cell r="I36" t="str">
            <v>Йўллар, пиёдалар ёълакларини таъмирлаш</v>
          </cell>
          <cell r="J36" t="str">
            <v>Фарғона вилояти</v>
          </cell>
          <cell r="K36" t="str">
            <v>Кўштепа тумани</v>
          </cell>
          <cell r="L36" t="str">
            <v>Пахтакор</v>
          </cell>
          <cell r="M36">
            <v>8826</v>
          </cell>
          <cell r="N36" t="str">
            <v>Ички йўлларни (пиёдалар йўлакчаси, йўл ўтказгичлар) таъмирлаш билан боғлиқ тадбирлар</v>
          </cell>
          <cell r="O36" t="str">
            <v>Baxromjon Apalov</v>
          </cell>
          <cell r="P36" t="str">
            <v>998941630209</v>
          </cell>
          <cell r="Q36" t="str">
            <v>M</v>
          </cell>
          <cell r="R36">
            <v>578</v>
          </cell>
        </row>
        <row r="37">
          <cell r="A37" t="str">
            <v>0010461011</v>
          </cell>
          <cell r="B37" t="str">
            <v xml:space="preserve">Қорақушчи МФЙ Хамкор, Боғимайдон, Равнақ, Турон, Гулобод кўчаларига  5 та  трансформатор ўрнатиш, 167 та маьнан эскирган ёғоч столбаларни замонавий  симёғочларга алмаштириш,  Марказий Боғимайдон кўчасига 2 км замонавий кўча чироқларини ўрнатиш </v>
          </cell>
          <cell r="C37" t="str">
            <v>PASSED</v>
          </cell>
          <cell r="D37" t="str">
            <v>2023-02-06 12:04:22</v>
          </cell>
          <cell r="E37">
            <v>1200000000</v>
          </cell>
          <cell r="F37">
            <v>1162871500</v>
          </cell>
          <cell r="G37"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7">
            <v>0</v>
          </cell>
          <cell r="I37" t="str">
            <v>Трансформатор</v>
          </cell>
          <cell r="J37" t="str">
            <v>Фарғона вилояти</v>
          </cell>
          <cell r="K37" t="str">
            <v>Кўштепа тумани</v>
          </cell>
          <cell r="L37" t="str">
            <v>Қорақушчи</v>
          </cell>
          <cell r="M37">
            <v>8814</v>
          </cell>
          <cell r="N37" t="str">
            <v>Кўча чироқларини ўрнатиш ёки таъмирлаш (трансформатор, симёғоч ўрнатиш) тадбирлари</v>
          </cell>
          <cell r="O37" t="str">
            <v>Boboev Shavkatxon</v>
          </cell>
          <cell r="P37" t="str">
            <v>998990079191</v>
          </cell>
          <cell r="Q37" t="str">
            <v>M</v>
          </cell>
          <cell r="R37">
            <v>507</v>
          </cell>
        </row>
        <row r="38">
          <cell r="A38" t="str">
            <v>00111134011</v>
          </cell>
          <cell r="B38" t="str">
            <v>Қизилариқ МФЙ кўча чироқларини ўрнатиш ёки таъмирлаш (трансформатор, симёғоч ўрнатиш). Жумаладан: Тўртчинор, хамда Мурувват кўчаларига  трансформатор,  симёғоч ўрнатиш ва кабел тармоқ  тортиш. (Бажариладиган ишларга маблағлар ташаббускор тавсиясига кўра тақсимланади)</v>
          </cell>
          <cell r="C38" t="str">
            <v>PASSED</v>
          </cell>
          <cell r="D38" t="str">
            <v>2023-02-10 11:10:24</v>
          </cell>
          <cell r="E38">
            <v>1200000000</v>
          </cell>
          <cell r="F38">
            <v>1085820500</v>
          </cell>
          <cell r="G38"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8">
            <v>0</v>
          </cell>
          <cell r="I38" t="str">
            <v>Трансформатор</v>
          </cell>
          <cell r="J38" t="str">
            <v>Фарғона вилояти</v>
          </cell>
          <cell r="K38" t="str">
            <v>Кўштепа тумани</v>
          </cell>
          <cell r="L38" t="str">
            <v>Қизилариқ</v>
          </cell>
          <cell r="M38">
            <v>8803</v>
          </cell>
          <cell r="N38" t="str">
            <v>Кўча чироқларини ўрнатиш ёки таъмирлаш (трансформатор, симёғоч ўрнатиш) тадбирлари</v>
          </cell>
          <cell r="O38" t="str">
            <v>Алижонов Хошимжон</v>
          </cell>
          <cell r="P38" t="str">
            <v>998904077321</v>
          </cell>
          <cell r="Q38" t="str">
            <v>M</v>
          </cell>
          <cell r="R38">
            <v>444</v>
          </cell>
        </row>
        <row r="39">
          <cell r="A39" t="str">
            <v>00118089011</v>
          </cell>
          <cell r="B39" t="str">
            <v>Shomirza MFY da joylashgan 39-MTT aylanma devorlarini hamda binolarni ichki va tashqi ko‘rinishlarini ta'mirlash</v>
          </cell>
          <cell r="C39" t="str">
            <v>PASSED</v>
          </cell>
          <cell r="D39" t="str">
            <v>2023-02-13 16:36:13</v>
          </cell>
          <cell r="E39">
            <v>1200000000</v>
          </cell>
          <cell r="F39">
            <v>1200000000</v>
          </cell>
          <cell r="G39" t="str">
            <v xml:space="preserve">Хурматли фуқаро, сиз томонингиздан илгари сурилган таклиф ишчи комиссия ва Мактабгача таълим бўлимининг 13.03.2023й  кунги 01-01/6-5-34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39">
            <v>0</v>
          </cell>
          <cell r="I39" t="str">
            <v>Бинони таъмирлаш (ички ва ташқи)</v>
          </cell>
          <cell r="J39" t="str">
            <v>Фарғона вилояти</v>
          </cell>
          <cell r="K39" t="str">
            <v>Кўштепа тумани</v>
          </cell>
          <cell r="L39" t="str">
            <v>Шомирза</v>
          </cell>
          <cell r="M39">
            <v>8823</v>
          </cell>
          <cell r="N39" t="str">
            <v>Мактабгача таълим муассасаларини таъмирлаш ва моддий-техника базасини ривожлантириш тадбирлари</v>
          </cell>
          <cell r="O39" t="str">
            <v>Umaraliyev Xumoyun</v>
          </cell>
          <cell r="P39" t="str">
            <v>998905361616</v>
          </cell>
          <cell r="Q39" t="str">
            <v>M</v>
          </cell>
          <cell r="R39">
            <v>415</v>
          </cell>
        </row>
        <row r="40">
          <cell r="A40" t="str">
            <v>0010891011</v>
          </cell>
          <cell r="B40" t="str">
            <v xml:space="preserve">Қоражийда м.ф.й Имкон,Иқбол, Қоражийда хамда Замондош кўчаларини ички йўлларини 3000 метр масофада асфалт қопламасини ётқизиш.Мактаб ва боғча болалари пиёдалар йўлакчасини таъмирлаш </v>
          </cell>
          <cell r="C40" t="str">
            <v>PASSED</v>
          </cell>
          <cell r="D40" t="str">
            <v>2023-02-06 13:17:09</v>
          </cell>
          <cell r="E40">
            <v>1200000000</v>
          </cell>
          <cell r="F40">
            <v>1200000000</v>
          </cell>
          <cell r="G40"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0">
            <v>0</v>
          </cell>
          <cell r="I40" t="str">
            <v>Йўллар, пиёдалар ёълакларини таъмирлаш</v>
          </cell>
          <cell r="J40" t="str">
            <v>Фарғона вилояти</v>
          </cell>
          <cell r="K40" t="str">
            <v>Кўштепа тумани</v>
          </cell>
          <cell r="L40" t="str">
            <v>Қоражийда</v>
          </cell>
          <cell r="M40">
            <v>8838</v>
          </cell>
          <cell r="N40" t="str">
            <v>Ички йўлларни (пиёдалар йўлакчаси, йўл ўтказгичлар) таъмирлаш билан боғлиқ тадбирлар</v>
          </cell>
          <cell r="O40" t="str">
            <v>Нуриддин Хайитхўжаев</v>
          </cell>
          <cell r="P40" t="str">
            <v>998916643148</v>
          </cell>
          <cell r="Q40" t="str">
            <v>M</v>
          </cell>
          <cell r="R40">
            <v>414</v>
          </cell>
        </row>
        <row r="41">
          <cell r="A41" t="str">
            <v>0013788011</v>
          </cell>
          <cell r="B41" t="str">
            <v xml:space="preserve">Qoʻshtepa tumani Loyson mfy Toshloq koʻchalariga yangi uchta transformator oʻrnatish, eski simlarni yangi sip yopiq kabelga almashtirish beton stolbalar oʻrnatish koʻcha chiroqlari qoʻyish elektr energiyasi boʻyicha barcha muammolarni bartaraf etish </v>
          </cell>
          <cell r="C41" t="str">
            <v>PASSED</v>
          </cell>
          <cell r="D41" t="str">
            <v>2023-02-07 14:37:23</v>
          </cell>
          <cell r="E41">
            <v>1200000000</v>
          </cell>
          <cell r="F41">
            <v>1198744000</v>
          </cell>
          <cell r="G41"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1">
            <v>0</v>
          </cell>
          <cell r="I41" t="str">
            <v>Трансформатор</v>
          </cell>
          <cell r="J41" t="str">
            <v>Фарғона вилояти</v>
          </cell>
          <cell r="K41" t="str">
            <v>Кўштепа тумани</v>
          </cell>
          <cell r="L41" t="str">
            <v>Лойсон</v>
          </cell>
          <cell r="M41">
            <v>8824</v>
          </cell>
          <cell r="N41" t="str">
            <v>Кўча чироқларини ўрнатиш ёки таъмирлаш (трансформатор, симёғоч ўрнатиш) тадбирлари</v>
          </cell>
          <cell r="O41" t="str">
            <v>Axmadjonov Abdulxamid</v>
          </cell>
          <cell r="P41" t="str">
            <v>998911261333</v>
          </cell>
          <cell r="Q41" t="str">
            <v>M</v>
          </cell>
          <cell r="R41">
            <v>400</v>
          </cell>
        </row>
        <row r="42">
          <cell r="A42" t="str">
            <v>00110939011</v>
          </cell>
          <cell r="B42" t="str">
            <v>Qo'shtepa tuman Sohibkor MFY bog'chasaroy, ehtirom, fayoz, mushtarak, hiyobon, chimkent, isfaramsoy, archazor, zumrad ko'chalariga 500 dona simyog'och, 5 dona transfarmator, 6000 metr sib kabel bilan taminlash kerak.</v>
          </cell>
          <cell r="C42" t="str">
            <v>PASSED</v>
          </cell>
          <cell r="D42" t="str">
            <v>2023-02-10 10:26:37</v>
          </cell>
          <cell r="E42">
            <v>1000000000</v>
          </cell>
          <cell r="F42">
            <v>1194964000</v>
          </cell>
          <cell r="G42"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2">
            <v>0</v>
          </cell>
          <cell r="I42" t="str">
            <v>Трансформатор</v>
          </cell>
          <cell r="J42" t="str">
            <v>Фарғона вилояти</v>
          </cell>
          <cell r="K42" t="str">
            <v>Кўштепа тумани</v>
          </cell>
          <cell r="L42" t="str">
            <v>Сохибкор</v>
          </cell>
          <cell r="M42">
            <v>8790</v>
          </cell>
          <cell r="N42" t="str">
            <v>Кўча чироқларини ўрнатиш ёки таъмирлаш (трансформатор, симёғоч ўрнатиш) тадбирлари</v>
          </cell>
          <cell r="O42" t="str">
            <v>Мирзаев Давлатжон</v>
          </cell>
          <cell r="P42" t="str">
            <v>998907770153</v>
          </cell>
          <cell r="Q42" t="str">
            <v>M</v>
          </cell>
          <cell r="R42">
            <v>374</v>
          </cell>
        </row>
        <row r="43">
          <cell r="A43" t="str">
            <v>00152913011</v>
          </cell>
          <cell r="B43" t="str">
            <v>Файзли янги яек кўчаларини 3000 метр асфалт қилиш</v>
          </cell>
          <cell r="C43" t="str">
            <v>PASSED</v>
          </cell>
          <cell r="D43" t="str">
            <v>2023-02-25 15:14:11</v>
          </cell>
          <cell r="E43">
            <v>1150000000</v>
          </cell>
          <cell r="F43">
            <v>1200000000</v>
          </cell>
          <cell r="G43"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3">
            <v>0</v>
          </cell>
          <cell r="I43" t="str">
            <v>Йўллар, пиёдалар ёълакларини таъмирлаш</v>
          </cell>
          <cell r="J43" t="str">
            <v>Фарғона вилояти</v>
          </cell>
          <cell r="K43" t="str">
            <v>Кўштепа тумани</v>
          </cell>
          <cell r="L43" t="str">
            <v>Файз</v>
          </cell>
          <cell r="M43">
            <v>8831</v>
          </cell>
          <cell r="N43" t="str">
            <v>Ички йўлларни (пиёдалар йўлакчаси, йўл ўтказгичлар) таъмирлаш билан боғлиқ тадбирлар</v>
          </cell>
          <cell r="O43" t="str">
            <v>Маъмуржон Юсупов</v>
          </cell>
          <cell r="P43" t="str">
            <v>998905833861</v>
          </cell>
          <cell r="Q43" t="str">
            <v>M</v>
          </cell>
          <cell r="R43">
            <v>310</v>
          </cell>
        </row>
        <row r="44">
          <cell r="A44" t="str">
            <v>0010430011</v>
          </cell>
          <cell r="B44" t="str">
            <v>Шомирз МФЙ си худудида жойлашган 23 умумий ўрта таълим мактабини моддий техник базасини янгилаш ва тўлдириш учун</v>
          </cell>
          <cell r="C44" t="str">
            <v>PASSED</v>
          </cell>
          <cell r="D44" t="str">
            <v>2023-02-06 11:58:30</v>
          </cell>
          <cell r="E44">
            <v>1200000000</v>
          </cell>
          <cell r="F44">
            <v>817600000</v>
          </cell>
          <cell r="G44"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4">
            <v>0</v>
          </cell>
          <cell r="I44" t="str">
            <v>Бошқалар</v>
          </cell>
          <cell r="J44" t="str">
            <v>Фарғона вилояти</v>
          </cell>
          <cell r="K44" t="str">
            <v>Кўштепа тумани</v>
          </cell>
          <cell r="L44" t="str">
            <v>Шомирза</v>
          </cell>
          <cell r="M44">
            <v>8823</v>
          </cell>
          <cell r="N44" t="str">
            <v>Умумтаълим мактабларини таъмирлаш ва моддий-техника базасини ривожлантириш тадбирлари</v>
          </cell>
          <cell r="O44" t="str">
            <v>Комилов Мухаммадкодир</v>
          </cell>
          <cell r="P44" t="str">
            <v>998996052812</v>
          </cell>
          <cell r="Q44" t="str">
            <v>M</v>
          </cell>
          <cell r="R44">
            <v>288</v>
          </cell>
        </row>
        <row r="45">
          <cell r="A45" t="str">
            <v>00141365011</v>
          </cell>
          <cell r="B45" t="str">
            <v>Yo'ldoshobod MFY hududidagi 8-umumiy o'rta ta'lim maktabi hududiga suniy stadion (1 dona usti ochiq, 1 dona usti yopiq, yuvinish honalari bilan) qurish. Yo'ldoshobod hududida va unga yaqin hududlar Oqtepa MFY, Nurafshon MFY hududlarida suniy stadion mavjud emas. Ushbu loyiha amalga oshsa maktab o'quvchilari (1015 nafar) va MFY uyushmagan yoshlarini 5 tashabbusning 2-yonalishi yoshlarni bo'sh vaqtini sport bilan o'tkazish natijalariga erishamiz.</v>
          </cell>
          <cell r="C45" t="str">
            <v>PASSED</v>
          </cell>
          <cell r="D45" t="str">
            <v>2023-02-22 09:51:18</v>
          </cell>
          <cell r="E45">
            <v>1200000000</v>
          </cell>
          <cell r="F45">
            <v>1200000000</v>
          </cell>
          <cell r="G45"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5">
            <v>0</v>
          </cell>
          <cell r="I45" t="str">
            <v>Янгидан барпо этиш (болалар майдончаси, мини стадион ва бошқалар)</v>
          </cell>
          <cell r="J45" t="str">
            <v>Фарғона вилояти</v>
          </cell>
          <cell r="K45" t="str">
            <v>Кўштепа тумани</v>
          </cell>
          <cell r="L45" t="str">
            <v>Йулдошобод</v>
          </cell>
          <cell r="M45">
            <v>8800</v>
          </cell>
          <cell r="N45" t="str">
            <v>Умумтаълим мактабларини таъмирлаш ва моддий-техника базасини ривожлантириш тадбирлари</v>
          </cell>
          <cell r="O45" t="str">
            <v>Doston Odilov</v>
          </cell>
          <cell r="P45" t="str">
            <v>998944069317</v>
          </cell>
          <cell r="Q45" t="str">
            <v>M</v>
          </cell>
          <cell r="R45">
            <v>282</v>
          </cell>
        </row>
        <row r="46">
          <cell r="A46" t="str">
            <v>00140160011</v>
          </cell>
          <cell r="B46" t="str">
            <v>Қўштепа тумани "Истиқлол" МФЙ, Дўстлик, Ободлик, Нуронийлар, Машъал, Олтин водий, Мунаввар ҳамда Мустақиллик кўчаларини ички йўлларини асфалтлаштириш зарур.</v>
          </cell>
          <cell r="C46" t="str">
            <v>PASSED</v>
          </cell>
          <cell r="D46" t="str">
            <v>2023-02-21 16:46:23</v>
          </cell>
          <cell r="E46">
            <v>1200000000</v>
          </cell>
          <cell r="F46">
            <v>1200000000</v>
          </cell>
          <cell r="G46"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6">
            <v>0</v>
          </cell>
          <cell r="I46" t="str">
            <v>Йўллар, пиёдалар ёълакларини таъмирлаш</v>
          </cell>
          <cell r="J46" t="str">
            <v>Фарғона вилояти</v>
          </cell>
          <cell r="K46" t="str">
            <v>Кўштепа тумани</v>
          </cell>
          <cell r="L46" t="str">
            <v>Истиқлол</v>
          </cell>
          <cell r="M46">
            <v>8834</v>
          </cell>
          <cell r="N46" t="str">
            <v>Ички йўлларни (пиёдалар йўлакчаси, йўл ўтказгичлар) таъмирлаш билан боғлиқ тадбирлар</v>
          </cell>
          <cell r="O46" t="str">
            <v xml:space="preserve">Зокиржон Жалилов </v>
          </cell>
          <cell r="P46" t="str">
            <v>998905370325</v>
          </cell>
          <cell r="Q46" t="str">
            <v>M</v>
          </cell>
          <cell r="R46">
            <v>274</v>
          </cell>
        </row>
        <row r="47">
          <cell r="A47" t="str">
            <v>00127357011</v>
          </cell>
          <cell r="B47" t="str">
            <v xml:space="preserve">Боғимайдон, Заковат, Адолат, Янги Обод ва Хаёт кўчаларини трансформаторларни янгилаш ва электр тармоғи тортиш    </v>
          </cell>
          <cell r="C47" t="str">
            <v>PASSED</v>
          </cell>
          <cell r="D47" t="str">
            <v>2023-02-16 10:20:58</v>
          </cell>
          <cell r="E47">
            <v>1200000000</v>
          </cell>
          <cell r="F47">
            <v>1183377500</v>
          </cell>
          <cell r="G47"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7">
            <v>0</v>
          </cell>
          <cell r="I47" t="str">
            <v>Трансформатор</v>
          </cell>
          <cell r="J47" t="str">
            <v>Фарғона вилояти</v>
          </cell>
          <cell r="K47" t="str">
            <v>Кўштепа тумани</v>
          </cell>
          <cell r="L47" t="str">
            <v>Катта Бешкапа</v>
          </cell>
          <cell r="M47">
            <v>8815</v>
          </cell>
          <cell r="N47" t="str">
            <v>Кўча чироқларини ўрнатиш ёки таъмирлаш (трансформатор, симёғоч ўрнатиш) тадбирлари</v>
          </cell>
          <cell r="O47" t="str">
            <v>Сардоржон Ғанижонов</v>
          </cell>
          <cell r="P47" t="str">
            <v>998905355792</v>
          </cell>
          <cell r="Q47" t="str">
            <v>M</v>
          </cell>
          <cell r="R47">
            <v>239</v>
          </cell>
        </row>
        <row r="48">
          <cell r="A48" t="str">
            <v>0014558011</v>
          </cell>
          <cell r="B48" t="str">
            <v>Axoli uchun 300 ta stolba 60000000, 1 ta trasformanor 165000000, stolba chiroqlari 20000000, sibkabel 135000000</v>
          </cell>
          <cell r="C48" t="str">
            <v>PASSED</v>
          </cell>
          <cell r="D48" t="str">
            <v>2023-02-07 17:57:06</v>
          </cell>
          <cell r="E48">
            <v>1100000000</v>
          </cell>
          <cell r="F48">
            <v>1074851500</v>
          </cell>
          <cell r="G48"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8">
            <v>0</v>
          </cell>
          <cell r="I48" t="str">
            <v>Трансформатор</v>
          </cell>
          <cell r="J48" t="str">
            <v>Фарғона вилояти</v>
          </cell>
          <cell r="K48" t="str">
            <v>Кўштепа тумани</v>
          </cell>
          <cell r="L48" t="str">
            <v>Баланд масжид</v>
          </cell>
          <cell r="M48">
            <v>8811</v>
          </cell>
          <cell r="N48" t="str">
            <v>Кўча чироқларини ўрнатиш ёки таъмирлаш (трансформатор, симёғоч ўрнатиш) тадбирлари</v>
          </cell>
          <cell r="O48" t="str">
            <v>Hamidullo Mahmudov</v>
          </cell>
          <cell r="P48" t="str">
            <v>998916574945</v>
          </cell>
          <cell r="Q48" t="str">
            <v>M</v>
          </cell>
          <cell r="R48">
            <v>229</v>
          </cell>
        </row>
        <row r="49">
          <cell r="A49" t="str">
            <v>00143890011</v>
          </cell>
          <cell r="B49" t="str">
            <v>Қўштепа тумани 32-мактабида таьлим сифатини ошириш учун 15 та интерактив (манитор) доска, бошланғич синфларга парта стуллар хоналар учун,  ўғил болалар мехнат хонаси учун жихоз, қиз болалар мехнат хонаси учун тикув машинаси касп-хунарга ўргатиш бўйича.</v>
          </cell>
          <cell r="C49" t="str">
            <v>PASSED</v>
          </cell>
          <cell r="D49" t="str">
            <v>2023-02-22 20:01:21</v>
          </cell>
          <cell r="E49">
            <v>1200000000</v>
          </cell>
          <cell r="F49">
            <v>972000000</v>
          </cell>
          <cell r="G49"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49">
            <v>0</v>
          </cell>
          <cell r="I49" t="str">
            <v>Бошқалар</v>
          </cell>
          <cell r="J49" t="str">
            <v>Фарғона вилояти</v>
          </cell>
          <cell r="K49" t="str">
            <v>Кўштепа тумани</v>
          </cell>
          <cell r="L49" t="str">
            <v>Бўстон</v>
          </cell>
          <cell r="M49">
            <v>8808</v>
          </cell>
          <cell r="N49" t="str">
            <v>Умумтаълим мактабларини таъмирлаш ва моддий-техника базасини ривожлантириш тадбирлари</v>
          </cell>
          <cell r="O49" t="str">
            <v>Турсунов Фахриддин</v>
          </cell>
          <cell r="P49" t="str">
            <v>998996379181</v>
          </cell>
          <cell r="Q49" t="str">
            <v>M</v>
          </cell>
          <cell r="R49">
            <v>228</v>
          </cell>
        </row>
        <row r="50">
          <cell r="A50" t="str">
            <v>00114981011</v>
          </cell>
          <cell r="B50" t="str">
            <v xml:space="preserve">Qo‘shtepa tumani Dehqonobod  MFY sihatgoh ko'chalariga asfalt qoplamasini yotqizish </v>
          </cell>
          <cell r="C50" t="str">
            <v>PASSED</v>
          </cell>
          <cell r="D50" t="str">
            <v>2023-02-11 17:43:46</v>
          </cell>
          <cell r="E50">
            <v>1200000000</v>
          </cell>
          <cell r="F50">
            <v>1200000000</v>
          </cell>
          <cell r="G50"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0">
            <v>0</v>
          </cell>
          <cell r="I50" t="str">
            <v>Йўллар, пиёдалар ёълакларини таъмирлаш</v>
          </cell>
          <cell r="J50" t="str">
            <v>Фарғона вилояти</v>
          </cell>
          <cell r="K50" t="str">
            <v>Кўштепа тумани</v>
          </cell>
          <cell r="L50" t="str">
            <v>Деҳқонобод</v>
          </cell>
          <cell r="M50">
            <v>8825</v>
          </cell>
          <cell r="N50" t="str">
            <v>Ички йўлларни (пиёдалар йўлакчаси, йўл ўтказгичлар) таъмирлаш билан боғлиқ тадбирлар</v>
          </cell>
          <cell r="O50" t="str">
            <v>Turgunov Jaloliddin</v>
          </cell>
          <cell r="P50" t="str">
            <v>998916639198</v>
          </cell>
          <cell r="Q50" t="str">
            <v>M</v>
          </cell>
          <cell r="R50">
            <v>208</v>
          </cell>
        </row>
        <row r="51">
          <cell r="A51" t="str">
            <v>00118092011</v>
          </cell>
          <cell r="B51" t="str">
            <v>РАВНАК, ЗАКОВАТ, АЛ ХАКИМ АТ ТЕРМИЗИЙ, ХИЛОЛ, СУБХИДАМ КУЧАЛАРИГА СИМ ЁГОЧ, ЭЛЕКТР КАБЕЛИ ВА ТРАНСФАРМАТОРЛАР УРНАТИШ</v>
          </cell>
          <cell r="C51" t="str">
            <v>PASSED</v>
          </cell>
          <cell r="D51" t="str">
            <v>2023-02-13 16:37:02</v>
          </cell>
          <cell r="E51">
            <v>1200000000</v>
          </cell>
          <cell r="F51">
            <v>1184377500</v>
          </cell>
          <cell r="G51"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1">
            <v>0</v>
          </cell>
          <cell r="I51" t="str">
            <v>Трансформатор</v>
          </cell>
          <cell r="J51" t="str">
            <v>Фарғона вилояти</v>
          </cell>
          <cell r="K51" t="str">
            <v>Кўштепа тумани</v>
          </cell>
          <cell r="L51" t="str">
            <v>Кичик Бешкапа</v>
          </cell>
          <cell r="M51">
            <v>8816</v>
          </cell>
          <cell r="N51" t="str">
            <v>Кўча чироқларини ўрнатиш ёки таъмирлаш (трансформатор, симёғоч ўрнатиш) тадбирлари</v>
          </cell>
          <cell r="O51" t="str">
            <v>DONIYOR ERGASHEV</v>
          </cell>
          <cell r="P51" t="str">
            <v>998911180620</v>
          </cell>
          <cell r="Q51" t="str">
            <v>M</v>
          </cell>
          <cell r="R51">
            <v>182</v>
          </cell>
        </row>
        <row r="52">
          <cell r="A52" t="str">
            <v>00119292011</v>
          </cell>
          <cell r="B52" t="str">
            <v>Qo‘shtepa tumani Solijonobod MFY Afsona ko'chasi 17-uyda joylashgan 31-sonli Davlat maktabgacha ta‘lim tashkilotini joriy ta'mirlash uchun</v>
          </cell>
          <cell r="C52" t="str">
            <v>PASSED</v>
          </cell>
          <cell r="D52" t="str">
            <v>2023-02-14 09:23:10</v>
          </cell>
          <cell r="E52">
            <v>1200000000</v>
          </cell>
          <cell r="F52">
            <v>700000000</v>
          </cell>
          <cell r="G52" t="str">
            <v xml:space="preserve">Хурматли фуқаро, сиз томонингиздан илгари сурилган таклиф ишчи комиссия ва Мактабгача таълим бўлимининг 13.03.2023й  кунги 01-01/6-5-34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2">
            <v>0</v>
          </cell>
          <cell r="I52" t="str">
            <v>Бинони таъмирлаш (ички ва ташқи)</v>
          </cell>
          <cell r="J52" t="str">
            <v>Фарғона вилояти</v>
          </cell>
          <cell r="K52" t="str">
            <v>Кўштепа тумани</v>
          </cell>
          <cell r="L52" t="str">
            <v>Солижонобод</v>
          </cell>
          <cell r="M52">
            <v>8828</v>
          </cell>
          <cell r="N52" t="str">
            <v>Мактабгача таълим муассасаларини таъмирлаш ва моддий-техника базасини ривожлантириш тадбирлари</v>
          </cell>
          <cell r="O52" t="str">
            <v>Alijonov Asadullo</v>
          </cell>
          <cell r="P52" t="str">
            <v>998996029075</v>
          </cell>
          <cell r="Q52" t="str">
            <v>M</v>
          </cell>
          <cell r="R52">
            <v>180</v>
          </cell>
        </row>
        <row r="53">
          <cell r="A53" t="str">
            <v>00111395011</v>
          </cell>
          <cell r="B53" t="str">
            <v>Qo'shtepa tuman Shaxartepa MFY mingterak va susanbil kochalari aholisini elektrdan bolgan muomolarini ijobiy hal qilish.</v>
          </cell>
          <cell r="C53" t="str">
            <v>PASSED</v>
          </cell>
          <cell r="D53" t="str">
            <v>2023-02-10 12:09:23</v>
          </cell>
          <cell r="E53">
            <v>750000000</v>
          </cell>
          <cell r="F53">
            <v>728956000</v>
          </cell>
          <cell r="G53"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3">
            <v>0</v>
          </cell>
          <cell r="I53" t="str">
            <v>Трансформатор</v>
          </cell>
          <cell r="J53" t="str">
            <v>Фарғона вилояти</v>
          </cell>
          <cell r="K53" t="str">
            <v>Кўштепа тумани</v>
          </cell>
          <cell r="L53" t="str">
            <v>шаҳартепа</v>
          </cell>
          <cell r="M53">
            <v>8822</v>
          </cell>
          <cell r="N53" t="str">
            <v>Кўча чироқларини ўрнатиш ёки таъмирлаш (трансформатор, симёғоч ўрнатиш) тадбирлари</v>
          </cell>
          <cell r="O53" t="str">
            <v xml:space="preserve">Шохистахон Исмилова </v>
          </cell>
          <cell r="P53" t="str">
            <v>998916707942</v>
          </cell>
          <cell r="Q53" t="str">
            <v>F</v>
          </cell>
          <cell r="R53">
            <v>172</v>
          </cell>
        </row>
        <row r="54">
          <cell r="A54" t="str">
            <v>00110624011</v>
          </cell>
          <cell r="B54" t="str">
            <v xml:space="preserve">Istiqbol mfy elektr energiyasi infratuzilmasini yaxshilash. Jumladan yuqori kuchlanishli tarmoq tortish, yangi transformator va tayanch ustunlar o‘rnatish. </v>
          </cell>
          <cell r="C54" t="str">
            <v>PASSED</v>
          </cell>
          <cell r="D54" t="str">
            <v>2023-02-10 06:10:59</v>
          </cell>
          <cell r="E54">
            <v>1200000000</v>
          </cell>
          <cell r="F54">
            <v>1133261000</v>
          </cell>
          <cell r="G54"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4">
            <v>0</v>
          </cell>
          <cell r="I54" t="str">
            <v>Трансформатор</v>
          </cell>
          <cell r="J54" t="str">
            <v>Фарғона вилояти</v>
          </cell>
          <cell r="K54" t="str">
            <v>Кўштепа тумани</v>
          </cell>
          <cell r="L54" t="str">
            <v>Истиқбол</v>
          </cell>
          <cell r="M54">
            <v>8795</v>
          </cell>
          <cell r="N54" t="str">
            <v>Кўча чироқларини ўрнатиш ёки таъмирлаш (трансформатор, симёғоч ўрнатиш) тадбирлари</v>
          </cell>
          <cell r="O54" t="str">
            <v>Мўминов Зохид</v>
          </cell>
          <cell r="P54" t="str">
            <v>998944582660</v>
          </cell>
          <cell r="Q54" t="str">
            <v>M</v>
          </cell>
          <cell r="R54">
            <v>159</v>
          </cell>
        </row>
        <row r="55">
          <cell r="A55" t="str">
            <v>00124334011</v>
          </cell>
          <cell r="B55" t="str">
            <v xml:space="preserve">19-ДМТТни спорт залини жорий таъмирлаш, асосий бинонинг манан эскирган эшик ромларини замонавий акфа эшик ромларга алмаштириш, болалар учун 8та ёзги айвонча қуриш. </v>
          </cell>
          <cell r="C55" t="str">
            <v>PASSED</v>
          </cell>
          <cell r="D55" t="str">
            <v>2023-02-15 12:42:08</v>
          </cell>
          <cell r="E55">
            <v>900000000</v>
          </cell>
          <cell r="F55">
            <v>900000000</v>
          </cell>
          <cell r="G55" t="str">
            <v xml:space="preserve">Хурматли фуқаро, сиз томонингиздан илгари сурилган таклиф ишчи комиссия ва Мактабгача таълим бўлимининг 13.03.2023й  кунги 01-01/6-5-34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5">
            <v>0</v>
          </cell>
          <cell r="I55" t="str">
            <v>Бошқалар</v>
          </cell>
          <cell r="J55" t="str">
            <v>Фарғона вилояти</v>
          </cell>
          <cell r="K55" t="str">
            <v>Кўштепа тумани</v>
          </cell>
          <cell r="L55" t="str">
            <v>Гармдон</v>
          </cell>
          <cell r="M55">
            <v>8827</v>
          </cell>
          <cell r="N55" t="str">
            <v>Мактабгача таълим муассасаларини таъмирлаш ва моддий-техника базасини ривожлантириш тадбирлари</v>
          </cell>
          <cell r="O55" t="str">
            <v>Nazarova Mamuraxon</v>
          </cell>
          <cell r="P55" t="str">
            <v>998905837900</v>
          </cell>
          <cell r="Q55" t="str">
            <v>F</v>
          </cell>
          <cell r="R55">
            <v>133</v>
          </cell>
        </row>
        <row r="56">
          <cell r="A56" t="str">
            <v>00129799011</v>
          </cell>
          <cell r="B56" t="str">
            <v xml:space="preserve">Чинортепа, Сардоба ва Бехизор кўчаларига Асфалт қопламасини ётқизиш жами 2500 метр. </v>
          </cell>
          <cell r="C56" t="str">
            <v>PASSED</v>
          </cell>
          <cell r="D56" t="str">
            <v>2023-02-16 17:24:19</v>
          </cell>
          <cell r="E56">
            <v>1200000000</v>
          </cell>
          <cell r="F56">
            <v>1125000000</v>
          </cell>
          <cell r="G56"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6">
            <v>0</v>
          </cell>
          <cell r="I56" t="str">
            <v>Йўллар, пиёдалар ёълакларини таъмирлаш</v>
          </cell>
          <cell r="J56" t="str">
            <v>Фарғона вилояти</v>
          </cell>
          <cell r="K56" t="str">
            <v>Кўштепа тумани</v>
          </cell>
          <cell r="L56" t="str">
            <v>Қийқи</v>
          </cell>
          <cell r="M56">
            <v>8791</v>
          </cell>
          <cell r="N56" t="str">
            <v>Ички йўлларни (пиёдалар йўлакчаси, йўл ўтказгичлар) таъмирлаш билан боғлиқ тадбирлар</v>
          </cell>
          <cell r="O56" t="str">
            <v>Мамажонов Мамуржон</v>
          </cell>
          <cell r="P56" t="str">
            <v>998991195211</v>
          </cell>
          <cell r="Q56" t="str">
            <v>M</v>
          </cell>
          <cell r="R56">
            <v>118</v>
          </cell>
        </row>
        <row r="57">
          <cell r="A57" t="str">
            <v>00115027011</v>
          </cell>
          <cell r="B57" t="str">
            <v>Қоракалтак махалла фуқаролари йеғинида ички йўллар инфратузилмасини яхшилаш.</v>
          </cell>
          <cell r="C57" t="str">
            <v>PASSED</v>
          </cell>
          <cell r="D57" t="str">
            <v>2023-02-11 18:13:01</v>
          </cell>
          <cell r="E57">
            <v>1200000000</v>
          </cell>
          <cell r="F57">
            <v>1200000000</v>
          </cell>
          <cell r="G57"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7">
            <v>0</v>
          </cell>
          <cell r="I57" t="str">
            <v>Йўллар, пиёдалар ёълакларини таъмирлаш</v>
          </cell>
          <cell r="J57" t="str">
            <v>Фарғона вилояти</v>
          </cell>
          <cell r="K57" t="str">
            <v>Кўштепа тумани</v>
          </cell>
          <cell r="L57" t="str">
            <v>Қоракалтак</v>
          </cell>
          <cell r="M57">
            <v>8821</v>
          </cell>
          <cell r="N57" t="str">
            <v>Ички йўлларни (пиёдалар йўлакчаси, йўл ўтказгичлар) таъмирлаш билан боғлиқ тадбирлар</v>
          </cell>
          <cell r="O57" t="str">
            <v>Азизжон Рахмонов</v>
          </cell>
          <cell r="P57" t="str">
            <v>998939711985</v>
          </cell>
          <cell r="Q57" t="str">
            <v>M</v>
          </cell>
          <cell r="R57">
            <v>111</v>
          </cell>
        </row>
        <row r="58">
          <cell r="A58" t="str">
            <v>00127857011</v>
          </cell>
          <cell r="B58" t="str">
            <v>Қўштепа тумани "Мумтоз" МФЙ электр энергиясини яхшилаш. Жумладан, юқори кучланишли тармоқ тортиш, янги трансформатор ва таянч устунлар ўрнатиш.</v>
          </cell>
          <cell r="C58" t="str">
            <v>PASSED</v>
          </cell>
          <cell r="D58" t="str">
            <v>2023-02-16 11:23:16</v>
          </cell>
          <cell r="E58">
            <v>1200000000</v>
          </cell>
          <cell r="F58">
            <v>1088441000</v>
          </cell>
          <cell r="G58"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8">
            <v>0</v>
          </cell>
          <cell r="I58" t="str">
            <v>Трансформатор</v>
          </cell>
          <cell r="J58" t="str">
            <v>Фарғона вилояти</v>
          </cell>
          <cell r="K58" t="str">
            <v>Кўштепа тумани</v>
          </cell>
          <cell r="L58" t="str">
            <v>Мумтоз</v>
          </cell>
          <cell r="M58">
            <v>8840</v>
          </cell>
          <cell r="N58" t="str">
            <v>Кўча чироқларини ўрнатиш ёки таъмирлаш (трансформатор, симёғоч ўрнатиш) тадбирлари</v>
          </cell>
          <cell r="O58" t="str">
            <v>Turg‘unov Abdullo</v>
          </cell>
          <cell r="P58" t="str">
            <v>998901616262</v>
          </cell>
          <cell r="Q58" t="str">
            <v>M</v>
          </cell>
          <cell r="R58">
            <v>96</v>
          </cell>
        </row>
        <row r="59">
          <cell r="A59" t="str">
            <v>00123207011</v>
          </cell>
          <cell r="B59" t="str">
            <v>Ички кўчани асфалтлаш 160 метир жойни</v>
          </cell>
          <cell r="C59" t="str">
            <v>PASSED</v>
          </cell>
          <cell r="D59" t="str">
            <v>2023-02-15 09:36:33</v>
          </cell>
          <cell r="E59">
            <v>100000000</v>
          </cell>
          <cell r="F59">
            <v>72000000</v>
          </cell>
          <cell r="G59"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59">
            <v>0</v>
          </cell>
          <cell r="I59" t="str">
            <v>Йўллар, пиёдалар ёълакларини таъмирлаш</v>
          </cell>
          <cell r="J59" t="str">
            <v>Фарғона вилояти</v>
          </cell>
          <cell r="K59" t="str">
            <v>Кўштепа тумани</v>
          </cell>
          <cell r="L59" t="str">
            <v>Сармазор</v>
          </cell>
          <cell r="M59">
            <v>8809</v>
          </cell>
          <cell r="N59" t="str">
            <v>Ички йўлларни (пиёдалар йўлакчаси, йўл ўтказгичлар) таъмирлаш билан боғлиқ тадбирлар</v>
          </cell>
          <cell r="O59" t="str">
            <v>Илхом Мўминов</v>
          </cell>
          <cell r="P59" t="str">
            <v>998905322761</v>
          </cell>
          <cell r="Q59" t="str">
            <v>M</v>
          </cell>
          <cell r="R59">
            <v>86</v>
          </cell>
        </row>
        <row r="60">
          <cell r="A60" t="str">
            <v>00128962011</v>
          </cell>
          <cell r="B60" t="str">
            <v>Qo'shtepa tumani Ko'prikboshi mfy buloqboshi ko'chasini 5 km, kattaariq ko'chasini 5 km qismini ichimlik suvi tarmog'ini tortish.</v>
          </cell>
          <cell r="C60" t="str">
            <v>PASSED</v>
          </cell>
          <cell r="D60" t="str">
            <v>2023-02-16 15:10:21</v>
          </cell>
          <cell r="E60">
            <v>1200000000</v>
          </cell>
          <cell r="F60">
            <v>1200000000</v>
          </cell>
          <cell r="G60" t="str">
            <v xml:space="preserve">Хурматли фуқаро, сиз томонингиздан илгари сурилган таклиф ишчи комиссия ва "Фарғона сув таъминоти" МЧЖ Қўштепа туман филиалиининг 10.03.2023 й  кунги 45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0">
            <v>0</v>
          </cell>
          <cell r="I60" t="str">
            <v>Коммунал тизим (сув, газ, оқава) қувурларини қуриш ёки таъмирлаш</v>
          </cell>
          <cell r="J60" t="str">
            <v>Фарғона вилояти</v>
          </cell>
          <cell r="K60" t="str">
            <v>Кўштепа тумани</v>
          </cell>
          <cell r="L60" t="str">
            <v>Кўприкбоши</v>
          </cell>
          <cell r="M60">
            <v>8829</v>
          </cell>
          <cell r="N60" t="str">
            <v>Ичимлик суви ва оқава тизимини яхшилаш билан боғлиқ тадбирлар</v>
          </cell>
          <cell r="O60" t="str">
            <v>DILSHODBEK MATMUSAYEV</v>
          </cell>
          <cell r="P60" t="str">
            <v>998916759733</v>
          </cell>
          <cell r="Q60" t="str">
            <v>M</v>
          </cell>
          <cell r="R60">
            <v>83</v>
          </cell>
        </row>
        <row r="61">
          <cell r="A61" t="str">
            <v>00121865011</v>
          </cell>
          <cell r="B61" t="str">
            <v>Бахт кўчасининг 2000 метр ва Нурафшон кўчасининг 500 метр қисмига асфалт қопламаси ётқизиш</v>
          </cell>
          <cell r="C61" t="str">
            <v>PASSED</v>
          </cell>
          <cell r="D61" t="str">
            <v>2023-02-14 16:17:36</v>
          </cell>
          <cell r="E61">
            <v>1200000000</v>
          </cell>
          <cell r="F61">
            <v>1125000000</v>
          </cell>
          <cell r="G61"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1">
            <v>0</v>
          </cell>
          <cell r="I61" t="str">
            <v>Йўллар, пиёдалар ёълакларини таъмирлаш</v>
          </cell>
          <cell r="J61" t="str">
            <v>Фарғона вилояти</v>
          </cell>
          <cell r="K61" t="str">
            <v>Кўштепа тумани</v>
          </cell>
          <cell r="L61" t="str">
            <v>Хумдон</v>
          </cell>
          <cell r="M61">
            <v>8812</v>
          </cell>
          <cell r="N61" t="str">
            <v>Ички йўлларни (пиёдалар йўлакчаси, йўл ўтказгичлар) таъмирлаш билан боғлиқ тадбирлар</v>
          </cell>
          <cell r="O61" t="str">
            <v>Улуғбек Усмонов</v>
          </cell>
          <cell r="P61" t="str">
            <v>998916741411</v>
          </cell>
          <cell r="Q61" t="str">
            <v>M</v>
          </cell>
          <cell r="R61">
            <v>82</v>
          </cell>
        </row>
        <row r="62">
          <cell r="A62" t="str">
            <v>00124429011</v>
          </cell>
          <cell r="B62" t="str">
            <v>24-ДМТТ ни спорт залини жорий таъмирлаш, болалар учун 4та ёзги айвонча қуриш.</v>
          </cell>
          <cell r="C62" t="str">
            <v>PASSED</v>
          </cell>
          <cell r="D62" t="str">
            <v>2023-02-15 13:06:16</v>
          </cell>
          <cell r="E62">
            <v>700000000</v>
          </cell>
          <cell r="F62">
            <v>700000000</v>
          </cell>
          <cell r="G62" t="str">
            <v xml:space="preserve">Хурматли фуқаро, сиз томонингиздан илгари сурилган таклиф ишчи комиссия ва Мактабгача таълим бўлимининг 13.03.2023й  кунги 01-01/6-5-34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2">
            <v>0</v>
          </cell>
          <cell r="I62" t="str">
            <v>Бинони таъмирлаш (ички ва ташқи)</v>
          </cell>
          <cell r="J62" t="str">
            <v>Фарғона вилояти</v>
          </cell>
          <cell r="K62" t="str">
            <v>Кўштепа тумани</v>
          </cell>
          <cell r="L62" t="str">
            <v>Йулдошобод</v>
          </cell>
          <cell r="M62">
            <v>8800</v>
          </cell>
          <cell r="N62" t="str">
            <v>Мактабгача таълим муассасаларини таъмирлаш ва моддий-техника базасини ривожлантириш тадбирлари</v>
          </cell>
          <cell r="O62" t="str">
            <v>Манзурахон Дусматова</v>
          </cell>
          <cell r="P62" t="str">
            <v>998902730311</v>
          </cell>
          <cell r="Q62" t="str">
            <v>F</v>
          </cell>
          <cell r="R62">
            <v>72</v>
          </cell>
        </row>
        <row r="63">
          <cell r="A63" t="str">
            <v>00112761011</v>
          </cell>
          <cell r="B63" t="str">
            <v>Қийқи МФЙ, Бехизор (янги чеклар) кўчасида 3000 метр кўчаларни асфальтлаштириш</v>
          </cell>
          <cell r="C63" t="str">
            <v>PASSED</v>
          </cell>
          <cell r="D63" t="str">
            <v>2023-02-10 17:29:42</v>
          </cell>
          <cell r="E63">
            <v>1200000000</v>
          </cell>
          <cell r="F63">
            <v>1200000000</v>
          </cell>
          <cell r="G63"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3">
            <v>0</v>
          </cell>
          <cell r="I63" t="str">
            <v>Йўллар, пиёдалар ёълакларини таъмирлаш</v>
          </cell>
          <cell r="J63" t="str">
            <v>Фарғона вилояти</v>
          </cell>
          <cell r="K63" t="str">
            <v>Кўштепа тумани</v>
          </cell>
          <cell r="L63" t="str">
            <v>Қийқи</v>
          </cell>
          <cell r="M63">
            <v>8791</v>
          </cell>
          <cell r="N63" t="str">
            <v>Ички йўлларни (пиёдалар йўлакчаси, йўл ўтказгичлар) таъмирлаш билан боғлиқ тадбирлар</v>
          </cell>
          <cell r="O63" t="str">
            <v>Эргашев Юнусхужа</v>
          </cell>
          <cell r="P63" t="str">
            <v>998916595956</v>
          </cell>
          <cell r="Q63" t="str">
            <v>M</v>
          </cell>
          <cell r="R63">
            <v>68</v>
          </cell>
        </row>
        <row r="64">
          <cell r="A64" t="str">
            <v>00112771011</v>
          </cell>
          <cell r="B64" t="str">
            <v>YANGI DO‘KON MFY ANXOR , SOY BO‘YI VA FAYZ KO‘CHALARINING 2100   METR QISMINI ASFALT QILISH ORQALI AHOLI VA MAKTAB O‘QUVCHILARIGA QULAYLIK YARATISH</v>
          </cell>
          <cell r="C64" t="str">
            <v>PASSED</v>
          </cell>
          <cell r="D64" t="str">
            <v>2023-02-10 17:32:44</v>
          </cell>
          <cell r="E64">
            <v>1000000000</v>
          </cell>
          <cell r="F64">
            <v>1000000000</v>
          </cell>
          <cell r="G64"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4">
            <v>0</v>
          </cell>
          <cell r="I64" t="str">
            <v>Йўллар, пиёдалар ёълакларини таъмирлаш</v>
          </cell>
          <cell r="J64" t="str">
            <v>Фарғона вилояти</v>
          </cell>
          <cell r="K64" t="str">
            <v>Кўштепа тумани</v>
          </cell>
          <cell r="L64" t="str">
            <v>Янги дўкон</v>
          </cell>
          <cell r="M64">
            <v>8793</v>
          </cell>
          <cell r="N64" t="str">
            <v>Ички йўлларни (пиёдалар йўлакчаси, йўл ўтказгичлар) таъмирлаш билан боғлиқ тадбирлар</v>
          </cell>
          <cell r="O64" t="str">
            <v>Gofurzoda SOYIBJON</v>
          </cell>
          <cell r="P64" t="str">
            <v>998916569400</v>
          </cell>
          <cell r="Q64" t="str">
            <v>M</v>
          </cell>
          <cell r="R64">
            <v>64</v>
          </cell>
        </row>
        <row r="65">
          <cell r="A65" t="str">
            <v>00126869011</v>
          </cell>
          <cell r="B65" t="str">
            <v xml:space="preserve">O‘qchi MFY hududidagi Pastki O‘qchi, Sabo, Omad va Afrosiyob ko'chalarini jami 2.7 km qismini asfaltlash </v>
          </cell>
          <cell r="C65" t="str">
            <v>PASSED</v>
          </cell>
          <cell r="D65" t="str">
            <v>2023-02-16 01:02:49</v>
          </cell>
          <cell r="E65">
            <v>1200000000</v>
          </cell>
          <cell r="F65">
            <v>1200000000</v>
          </cell>
          <cell r="G65"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5">
            <v>0</v>
          </cell>
          <cell r="I65" t="str">
            <v>Йўллар, пиёдалар ёълакларини таъмирлаш</v>
          </cell>
          <cell r="J65" t="str">
            <v>Фарғона вилояти</v>
          </cell>
          <cell r="K65" t="str">
            <v>Кўштепа тумани</v>
          </cell>
          <cell r="L65" t="str">
            <v>Ўқчи</v>
          </cell>
          <cell r="M65">
            <v>8813</v>
          </cell>
          <cell r="N65" t="str">
            <v>Ички йўлларни (пиёдалар йўлакчаси, йўл ўтказгичлар) таъмирлаш билан боғлиқ тадбирлар</v>
          </cell>
          <cell r="O65" t="str">
            <v>Karimov No‘monjon</v>
          </cell>
          <cell r="P65" t="str">
            <v>998994673212</v>
          </cell>
          <cell r="Q65" t="str">
            <v>M</v>
          </cell>
          <cell r="R65">
            <v>64</v>
          </cell>
        </row>
        <row r="66">
          <cell r="A66" t="str">
            <v>0010486011</v>
          </cell>
          <cell r="B66" t="str">
            <v>Qoʻshtepa tumani Xalqobod MFY
Qorajiyda kochasi 22 MTM filyalini joriy taʼmirlash</v>
          </cell>
          <cell r="C66" t="str">
            <v>PASSED</v>
          </cell>
          <cell r="D66" t="str">
            <v>2023-02-06 12:10:35</v>
          </cell>
          <cell r="E66">
            <v>1200000000</v>
          </cell>
          <cell r="F66">
            <v>1200000000</v>
          </cell>
          <cell r="G66" t="str">
            <v xml:space="preserve">Хурматли фуқаро, сиз томонингиздан илгари сурилган таклиф ишчи комиссия ва Мактабгача таълим бўлимининг 13.03.2023й  кунги 01-01/6-5-34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6">
            <v>0</v>
          </cell>
          <cell r="I66" t="str">
            <v>Бинони таъмирлаш (ички ва ташқи)</v>
          </cell>
          <cell r="J66" t="str">
            <v>Фарғона вилояти</v>
          </cell>
          <cell r="K66" t="str">
            <v>Кўштепа тумани</v>
          </cell>
          <cell r="L66" t="str">
            <v>Халқобод</v>
          </cell>
          <cell r="M66">
            <v>8837</v>
          </cell>
          <cell r="N66" t="str">
            <v>Мактабгача таълим муассасаларини таъмирлаш ва моддий-техника базасини ривожлантириш тадбирлари</v>
          </cell>
          <cell r="O66" t="str">
            <v>Behzodjon Muxtorov</v>
          </cell>
          <cell r="P66" t="str">
            <v>998990603672</v>
          </cell>
          <cell r="Q66" t="str">
            <v>M</v>
          </cell>
          <cell r="R66">
            <v>62</v>
          </cell>
        </row>
        <row r="67">
          <cell r="A67" t="str">
            <v>00114845011</v>
          </cell>
          <cell r="B67" t="str">
            <v>Хунармандлар кўчасининг 1000 метр, Мусаффо кўчасининг 1500 метр, Қизилой кўчасининг 300 метр, Ободлик кўчасининг 200 метр қисмига асфалт ётқизиш.</v>
          </cell>
          <cell r="C67" t="str">
            <v>PASSED</v>
          </cell>
          <cell r="D67" t="str">
            <v>2023-02-11 16:40:44</v>
          </cell>
          <cell r="E67">
            <v>1200000000</v>
          </cell>
          <cell r="F67">
            <v>1200000000</v>
          </cell>
          <cell r="G67"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7">
            <v>0</v>
          </cell>
          <cell r="I67" t="str">
            <v>Йўллар, пиёдалар ёълакларини таъмирлаш</v>
          </cell>
          <cell r="J67" t="str">
            <v>Фарғона вилояти</v>
          </cell>
          <cell r="K67" t="str">
            <v>Кўштепа тумани</v>
          </cell>
          <cell r="L67" t="str">
            <v>Шакар</v>
          </cell>
          <cell r="M67">
            <v>8832</v>
          </cell>
          <cell r="N67" t="str">
            <v>Ички йўлларни (пиёдалар йўлакчаси, йўл ўтказгичлар) таъмирлаш билан боғлиқ тадбирлар</v>
          </cell>
          <cell r="O67" t="str">
            <v>Абдували Ахмедов</v>
          </cell>
          <cell r="P67" t="str">
            <v>998932709775</v>
          </cell>
          <cell r="Q67" t="str">
            <v>M</v>
          </cell>
          <cell r="R67">
            <v>60</v>
          </cell>
        </row>
        <row r="68">
          <cell r="A68" t="str">
            <v>00142624011</v>
          </cell>
          <cell r="B68" t="str">
            <v>Кўштепа тумани Файз МФЙдаги Янги Турмуш, Ойдинкўл, Файзли, Ободлик ва Зарафшон кўчаларига жами 5 дона ТП ўрнатиш, 200 дона симёғоч ўрнатиш ва 4 км тармоқ тортиш.</v>
          </cell>
          <cell r="C68" t="str">
            <v>PASSED</v>
          </cell>
          <cell r="D68" t="str">
            <v>2023-02-22 14:46:11</v>
          </cell>
          <cell r="E68">
            <v>1200000000</v>
          </cell>
          <cell r="F68">
            <v>1116925000</v>
          </cell>
          <cell r="G68"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8">
            <v>0</v>
          </cell>
          <cell r="I68" t="str">
            <v>Трансформатор</v>
          </cell>
          <cell r="J68" t="str">
            <v>Фарғона вилояти</v>
          </cell>
          <cell r="K68" t="str">
            <v>Кўштепа тумани</v>
          </cell>
          <cell r="L68" t="str">
            <v>Файз</v>
          </cell>
          <cell r="M68">
            <v>8831</v>
          </cell>
          <cell r="N68" t="str">
            <v>Кўча чироқларини ўрнатиш ёки таъмирлаш (трансформатор, симёғоч ўрнатиш) тадбирлари</v>
          </cell>
          <cell r="O68" t="str">
            <v>Бобомурод Орзиев</v>
          </cell>
          <cell r="P68" t="str">
            <v>998916753979</v>
          </cell>
          <cell r="Q68" t="str">
            <v>M</v>
          </cell>
          <cell r="R68">
            <v>54</v>
          </cell>
        </row>
        <row r="69">
          <cell r="A69" t="str">
            <v>00152632011</v>
          </cell>
          <cell r="B69" t="str">
            <v>Қўштепа тумани Лангар МФЙ Богбон кўчаси электр тизимини  яхшилаш, трансформатор, сип кабел, кўча чироғи, бетон сталбалар билан таъминлаш</v>
          </cell>
          <cell r="C69" t="str">
            <v>PASSED</v>
          </cell>
          <cell r="D69" t="str">
            <v>2023-02-25 14:35:39</v>
          </cell>
          <cell r="E69">
            <v>1200000000</v>
          </cell>
          <cell r="F69">
            <v>1146294000</v>
          </cell>
          <cell r="G69"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69">
            <v>0</v>
          </cell>
          <cell r="I69" t="str">
            <v>Трансформатор</v>
          </cell>
          <cell r="J69" t="str">
            <v>Фарғона вилояти</v>
          </cell>
          <cell r="K69" t="str">
            <v>Кўштепа тумани</v>
          </cell>
          <cell r="L69" t="str">
            <v>Лангар</v>
          </cell>
          <cell r="M69">
            <v>8820</v>
          </cell>
          <cell r="N69" t="str">
            <v>Кўча чироқларини ўрнатиш ёки таъмирлаш (трансформатор, симёғоч ўрнатиш) тадбирлари</v>
          </cell>
          <cell r="O69" t="str">
            <v>Fozilov Ixtiyor</v>
          </cell>
          <cell r="P69" t="str">
            <v>998902901514</v>
          </cell>
          <cell r="Q69" t="str">
            <v>M</v>
          </cell>
          <cell r="R69">
            <v>51</v>
          </cell>
        </row>
        <row r="70">
          <cell r="A70" t="str">
            <v>0014444011</v>
          </cell>
          <cell r="B70" t="str">
            <v>Ватан мфй худудидаги Гулшан, Шифокорлар, Толзор кўчаларини 3000 ( уч минг ) метрига  асфальт қопламасини ётқизиш.</v>
          </cell>
          <cell r="C70" t="str">
            <v>PASSED</v>
          </cell>
          <cell r="D70" t="str">
            <v>2023-02-07 17:25:03</v>
          </cell>
          <cell r="E70">
            <v>1200000000</v>
          </cell>
          <cell r="F70">
            <v>1200000000</v>
          </cell>
          <cell r="G70"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0">
            <v>0</v>
          </cell>
          <cell r="I70" t="str">
            <v>Йўллар, пиёдалар ёълакларини таъмирлаш</v>
          </cell>
          <cell r="J70" t="str">
            <v>Фарғона вилояти</v>
          </cell>
          <cell r="K70" t="str">
            <v>Кўштепа тумани</v>
          </cell>
          <cell r="L70" t="str">
            <v>Ватан</v>
          </cell>
          <cell r="M70">
            <v>8807</v>
          </cell>
          <cell r="N70" t="str">
            <v>Ички йўлларни (пиёдалар йўлакчаси, йўл ўтказгичлар) таъмирлаш билан боғлиқ тадбирлар</v>
          </cell>
          <cell r="O70" t="str">
            <v>Хатамжон Тўйчибоев</v>
          </cell>
          <cell r="P70" t="str">
            <v>998979551606</v>
          </cell>
          <cell r="Q70" t="str">
            <v>M</v>
          </cell>
          <cell r="R70">
            <v>49</v>
          </cell>
        </row>
        <row r="71">
          <cell r="A71" t="str">
            <v>00143037011</v>
          </cell>
          <cell r="B71" t="str">
            <v xml:space="preserve">Сув минорасини таъмирлаш сув минораси учун трансформатор урнатиш сув тармоги тортиш ишлари бажартириб берилар илтимос Маргилонсой  кучаси </v>
          </cell>
          <cell r="C71" t="str">
            <v>PASSED</v>
          </cell>
          <cell r="D71" t="str">
            <v>2023-02-22 15:58:47</v>
          </cell>
          <cell r="E71">
            <v>1200000000</v>
          </cell>
          <cell r="F71">
            <v>1200000000</v>
          </cell>
          <cell r="G71" t="str">
            <v xml:space="preserve">Хурматли фуқаро, сиз томонингиздан илгари сурилган таклиф ишчи комиссия ва "Фарғона сув таъминоти" МЧЖ Қўштепа туман филиалиининг 10.03.2023 й  кунги 45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1">
            <v>0</v>
          </cell>
          <cell r="I71" t="str">
            <v>Коммунал тизим (сув, газ, оқава) қувурларини қуриш ёки таъмирлаш</v>
          </cell>
          <cell r="J71" t="str">
            <v>Фарғона вилояти</v>
          </cell>
          <cell r="K71" t="str">
            <v>Кўштепа тумани</v>
          </cell>
          <cell r="L71" t="str">
            <v>Пахтакор</v>
          </cell>
          <cell r="M71">
            <v>8826</v>
          </cell>
          <cell r="N71" t="str">
            <v>Ичимлик суви ва оқава тизимини яхшилаш билан боғлиқ тадбирлар</v>
          </cell>
          <cell r="O71" t="str">
            <v>Abdunazar Ergashov</v>
          </cell>
          <cell r="P71" t="str">
            <v>998916513966</v>
          </cell>
          <cell r="Q71" t="str">
            <v>M</v>
          </cell>
          <cell r="R71">
            <v>45</v>
          </cell>
        </row>
        <row r="72">
          <cell r="A72" t="str">
            <v>00120454011</v>
          </cell>
          <cell r="B72" t="str">
            <v>Qo'shtepa tumani Soybo'yi mfy sahovat, soybyoqasi ko'chalarini asfaltlashtirish zarur.</v>
          </cell>
          <cell r="C72" t="str">
            <v>PASSED</v>
          </cell>
          <cell r="D72" t="str">
            <v>2023-02-14 12:20:24</v>
          </cell>
          <cell r="E72">
            <v>1200000000</v>
          </cell>
          <cell r="F72">
            <v>1200000000</v>
          </cell>
          <cell r="G72"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2">
            <v>0</v>
          </cell>
          <cell r="I72" t="str">
            <v>Йўллар, пиёдалар ёълакларини таъмирлаш</v>
          </cell>
          <cell r="J72" t="str">
            <v>Фарғона вилояти</v>
          </cell>
          <cell r="K72" t="str">
            <v>Кўштепа тумани</v>
          </cell>
          <cell r="L72" t="str">
            <v>Сой бўйи</v>
          </cell>
          <cell r="M72">
            <v>8794</v>
          </cell>
          <cell r="N72" t="str">
            <v>Ички йўлларни (пиёдалар йўлакчаси, йўл ўтказгичлар) таъмирлаш билан боғлиқ тадбирлар</v>
          </cell>
          <cell r="O72" t="str">
            <v>Avazbek Shokirov</v>
          </cell>
          <cell r="P72" t="str">
            <v>998907798579</v>
          </cell>
          <cell r="Q72" t="str">
            <v>M</v>
          </cell>
          <cell r="R72">
            <v>44</v>
          </cell>
        </row>
        <row r="73">
          <cell r="A73" t="str">
            <v>0017361011</v>
          </cell>
          <cell r="B73" t="str">
            <v>G'ishtmon MFY javohir ko'chasi 450 metr, ma'naviyat ko'chasi 690 metr, Ibn sino ko'chasi 500 metr, nafosat ko'chasi 350 metr, g'ishtmon ko'chasi 320 metr, bunyodkor ko'chasi 650 metr qismini asfaltlashtrish</v>
          </cell>
          <cell r="C73" t="str">
            <v>PASSED</v>
          </cell>
          <cell r="D73" t="str">
            <v>2023-02-08 16:04:23</v>
          </cell>
          <cell r="E73">
            <v>1200000000</v>
          </cell>
          <cell r="F73">
            <v>1200000000</v>
          </cell>
          <cell r="G73"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3">
            <v>0</v>
          </cell>
          <cell r="I73" t="str">
            <v>Йўллар, пиёдалар ёълакларини таъмирлаш</v>
          </cell>
          <cell r="J73" t="str">
            <v>Фарғона вилояти</v>
          </cell>
          <cell r="K73" t="str">
            <v>Кўштепа тумани</v>
          </cell>
          <cell r="L73" t="str">
            <v>Ғиштмон</v>
          </cell>
          <cell r="M73">
            <v>8799</v>
          </cell>
          <cell r="N73" t="str">
            <v>Ички йўлларни (пиёдалар йўлакчаси, йўл ўтказгичлар) таъмирлаш билан боғлиқ тадбирлар</v>
          </cell>
          <cell r="O73" t="str">
            <v>Qodirov Abdulaziz</v>
          </cell>
          <cell r="P73" t="str">
            <v>998993083437</v>
          </cell>
          <cell r="Q73" t="str">
            <v>M</v>
          </cell>
          <cell r="R73">
            <v>43</v>
          </cell>
        </row>
        <row r="74">
          <cell r="A74" t="str">
            <v>00117910011</v>
          </cell>
          <cell r="B74" t="str">
            <v>Qo'shtepa tuman Langar MFY tokliguzar, humo, chashma, olmos, ko'hinur ko'chalrini jami 1100 metr qismini asfaltlash zarur</v>
          </cell>
          <cell r="C74" t="str">
            <v>PASSED</v>
          </cell>
          <cell r="D74" t="str">
            <v>2023-02-13 16:08:20</v>
          </cell>
          <cell r="E74">
            <v>500000000</v>
          </cell>
          <cell r="F74">
            <v>495000000</v>
          </cell>
          <cell r="G74"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4">
            <v>0</v>
          </cell>
          <cell r="I74" t="str">
            <v>Йўллар, пиёдалар ёълакларини таъмирлаш</v>
          </cell>
          <cell r="J74" t="str">
            <v>Фарғона вилояти</v>
          </cell>
          <cell r="K74" t="str">
            <v>Кўштепа тумани</v>
          </cell>
          <cell r="L74" t="str">
            <v>Лангар</v>
          </cell>
          <cell r="M74">
            <v>8820</v>
          </cell>
          <cell r="N74" t="str">
            <v>Ички йўлларни (пиёдалар йўлакчаси, йўл ўтказгичлар) таъмирлаш билан боғлиқ тадбирлар</v>
          </cell>
          <cell r="O74" t="str">
            <v>Zuxriddin Turdiyev</v>
          </cell>
          <cell r="P74" t="str">
            <v>998998600130</v>
          </cell>
          <cell r="Q74" t="str">
            <v>M</v>
          </cell>
          <cell r="R74">
            <v>35</v>
          </cell>
        </row>
        <row r="75">
          <cell r="A75" t="str">
            <v>00140500011</v>
          </cell>
          <cell r="B75" t="str">
            <v>Оқтепа МФЙ ҳудудидаги Эзгулик, Шаршара, Тепатаги ва Истиқлол  кўчаларидаги электр таъминотини яҳшилаш мақсадида 4 та ТП, 160 дона электр таянч устунлари, 300 дона кўча чироқлари ҳамда 6 км электр тармоғи тортиш.</v>
          </cell>
          <cell r="C75" t="str">
            <v>PASSED</v>
          </cell>
          <cell r="D75" t="str">
            <v>2023-02-21 17:49:45</v>
          </cell>
          <cell r="E75">
            <v>1200000000</v>
          </cell>
          <cell r="F75">
            <v>1195281000</v>
          </cell>
          <cell r="G75"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5">
            <v>0</v>
          </cell>
          <cell r="I75" t="str">
            <v>Трансформатор</v>
          </cell>
          <cell r="J75" t="str">
            <v>Фарғона вилояти</v>
          </cell>
          <cell r="K75" t="str">
            <v>Кўштепа тумани</v>
          </cell>
          <cell r="L75" t="str">
            <v>Оқтепа</v>
          </cell>
          <cell r="M75">
            <v>8801</v>
          </cell>
          <cell r="N75" t="str">
            <v>Кўча чироқларини ўрнатиш ёки таъмирлаш (трансформатор, симёғоч ўрнатиш) тадбирлари</v>
          </cell>
          <cell r="O75" t="str">
            <v>Мирзаахмедов Ўткиржон</v>
          </cell>
          <cell r="P75" t="str">
            <v>998998985332</v>
          </cell>
          <cell r="Q75" t="str">
            <v>M</v>
          </cell>
          <cell r="R75">
            <v>28</v>
          </cell>
        </row>
        <row r="76">
          <cell r="A76" t="str">
            <v>00155892011</v>
          </cell>
          <cell r="B76" t="str">
            <v>Қайрағоч мфй Тинчлик ва Бинокор кўчаларига асфалт қопламасини ётқизиш. Ўқувчиларни мактабга бориб келишлари учун</v>
          </cell>
          <cell r="C76" t="str">
            <v>PASSED</v>
          </cell>
          <cell r="D76" t="str">
            <v>2023-02-26 07:27:53</v>
          </cell>
          <cell r="E76">
            <v>1200000000</v>
          </cell>
          <cell r="F76">
            <v>1200000000</v>
          </cell>
          <cell r="G76"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6">
            <v>0</v>
          </cell>
          <cell r="I76" t="str">
            <v>Йўллар, пиёдалар ёълакларини таъмирлаш</v>
          </cell>
          <cell r="J76" t="str">
            <v>Фарғона вилояти</v>
          </cell>
          <cell r="K76" t="str">
            <v>Кўштепа тумани</v>
          </cell>
          <cell r="L76" t="str">
            <v>Қайрағоч</v>
          </cell>
          <cell r="M76">
            <v>8804</v>
          </cell>
          <cell r="N76" t="str">
            <v>Ички йўлларни (пиёдалар йўлакчаси, йўл ўтказгичлар) таъмирлаш билан боғлиқ тадбирлар</v>
          </cell>
          <cell r="O76" t="str">
            <v>Туробов Сирожиддин</v>
          </cell>
          <cell r="P76" t="str">
            <v>998916771986</v>
          </cell>
          <cell r="Q76" t="str">
            <v>M</v>
          </cell>
          <cell r="R76">
            <v>28</v>
          </cell>
        </row>
        <row r="77">
          <cell r="A77" t="str">
            <v>00124222011</v>
          </cell>
          <cell r="B77" t="str">
            <v>32-ДМТТ нинг спорт залини жорий тамирлаш ва асосий бинонинг манан эскирган эшик-ромларини зомонавий акфа эшик ва ромларга алмаштириш, болалар учун 4 та ёзги айвончалар қуриш, куз-қиш мавсумига озиқ овқат захира омбори қуриш.</v>
          </cell>
          <cell r="C77" t="str">
            <v>PASSED</v>
          </cell>
          <cell r="D77" t="str">
            <v>2023-02-15 12:16:15</v>
          </cell>
          <cell r="E77">
            <v>950000000</v>
          </cell>
          <cell r="F77">
            <v>950000000</v>
          </cell>
          <cell r="G77" t="str">
            <v xml:space="preserve">Хурматли фуқаро, сиз томонингиздан илгари сурилган таклиф ишчи комиссия ва Мактабгача таълим бўлимининг 13.03.2023й  кунги 01-01/6-5-34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7">
            <v>0</v>
          </cell>
          <cell r="I77" t="str">
            <v>Бинони таъмирлаш (ички ва ташқи)</v>
          </cell>
          <cell r="J77" t="str">
            <v>Фарғона вилояти</v>
          </cell>
          <cell r="K77" t="str">
            <v>Кўштепа тумани</v>
          </cell>
          <cell r="L77" t="str">
            <v>Ўрта Ўқчи</v>
          </cell>
          <cell r="M77">
            <v>8805</v>
          </cell>
          <cell r="N77" t="str">
            <v>Мактабгача таълим муассасаларини таъмирлаш ва моддий-техника базасини ривожлантириш тадбирлари</v>
          </cell>
          <cell r="O77" t="str">
            <v>Махфуза Юлдашова</v>
          </cell>
          <cell r="P77" t="str">
            <v>998994924411</v>
          </cell>
          <cell r="Q77" t="str">
            <v>F</v>
          </cell>
          <cell r="R77">
            <v>24</v>
          </cell>
        </row>
        <row r="78">
          <cell r="A78" t="str">
            <v>0011237011</v>
          </cell>
          <cell r="B78" t="str">
            <v xml:space="preserve">1.Фарғона вилоят Қўштепа тумани Оқтепа МФЙ га қарашли Найман қишлоғида жойлашган ТП -50 бугунги кунга келиб аҳоли сони кўпайганлиги сабабли тез тез авария ҳолатига тушиб қолмоқда. Салгина шамол бўлса ёки ёмғир ёғса ичидаги симлари ва сақлагичлари ёниб, ишдан чиқиб қолмоқда, янги трансформатор ўрнатиш лозим. 
2. Найман қишлоғининг ҳар бир кўчаларига алоҳида трансформатор ўрнатиш. 
3.Найман қишлоғининг кўчаларида  симёғочлар яроқсиз ҳолатда, яъни аҳоли ўз кучи билан ёғочдан ўрнатган, симлари ҳам талаб даражасида эмас, уларни ўрнига бетон опоралар ўрнатиш ва сипкабель ўтказгичлар тортиш керак. 
4. Кўча чироқларини алмаштириш
</v>
          </cell>
          <cell r="C78" t="str">
            <v>PASSED</v>
          </cell>
          <cell r="D78" t="str">
            <v>2023-02-06 14:25:01</v>
          </cell>
          <cell r="E78">
            <v>1200000000</v>
          </cell>
          <cell r="F78">
            <v>1084432000</v>
          </cell>
          <cell r="G78"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8">
            <v>0</v>
          </cell>
          <cell r="I78" t="str">
            <v>Трансформатор</v>
          </cell>
          <cell r="J78" t="str">
            <v>Фарғона вилояти</v>
          </cell>
          <cell r="K78" t="str">
            <v>Кўштепа тумани</v>
          </cell>
          <cell r="L78" t="str">
            <v>Оқтепа</v>
          </cell>
          <cell r="M78">
            <v>8801</v>
          </cell>
          <cell r="N78" t="str">
            <v>Кўча чироқларини ўрнатиш ёки таъмирлаш (трансформатор, симёғоч ўрнатиш) тадбирлари</v>
          </cell>
          <cell r="O78" t="str">
            <v>Boboraximov Akramjon</v>
          </cell>
          <cell r="P78" t="str">
            <v>998901604488</v>
          </cell>
          <cell r="Q78" t="str">
            <v>M</v>
          </cell>
          <cell r="R78">
            <v>18</v>
          </cell>
        </row>
        <row r="79">
          <cell r="A79" t="str">
            <v>00142518011</v>
          </cell>
          <cell r="B79" t="str">
            <v>Йўлдашобод МФЙ Тошбулоқ кўчасидаги ички йўлларни асфаллаштириш</v>
          </cell>
          <cell r="C79" t="str">
            <v>PASSED</v>
          </cell>
          <cell r="D79" t="str">
            <v>2023-02-22 14:22:48</v>
          </cell>
          <cell r="E79">
            <v>1200000000</v>
          </cell>
          <cell r="F79">
            <v>1200000000</v>
          </cell>
          <cell r="G79"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79">
            <v>0</v>
          </cell>
          <cell r="I79" t="str">
            <v>Йўллар, пиёдалар ёълакларини таъмирлаш</v>
          </cell>
          <cell r="J79" t="str">
            <v>Фарғона вилояти</v>
          </cell>
          <cell r="K79" t="str">
            <v>Кўштепа тумани</v>
          </cell>
          <cell r="L79" t="str">
            <v>Йулдошобод</v>
          </cell>
          <cell r="M79">
            <v>8800</v>
          </cell>
          <cell r="N79" t="str">
            <v>Ички йўлларни (пиёдалар йўлакчаси, йўл ўтказгичлар) таъмирлаш билан боғлиқ тадбирлар</v>
          </cell>
          <cell r="O79" t="str">
            <v xml:space="preserve">Бунёджон Юнусалиев </v>
          </cell>
          <cell r="P79" t="str">
            <v>998911073612</v>
          </cell>
          <cell r="Q79" t="str">
            <v>M</v>
          </cell>
          <cell r="R79">
            <v>16</v>
          </cell>
        </row>
        <row r="80">
          <cell r="A80" t="str">
            <v>00111345011</v>
          </cell>
          <cell r="B80" t="str">
            <v>O‘qchi MFY hududidagi Yangi Farg‘ona, Iqbol, Sabo, Buloqboshi, Giloszor va Afrosiyob ko‘chalariga 10 dona Transformator va 220 dona simyog‘och o‘rnatish.</v>
          </cell>
          <cell r="C80" t="str">
            <v>PASSED</v>
          </cell>
          <cell r="D80" t="str">
            <v>2023-02-10 11:58:07</v>
          </cell>
          <cell r="E80">
            <v>1200000000</v>
          </cell>
          <cell r="F80">
            <v>1200000000</v>
          </cell>
          <cell r="G80"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0">
            <v>0</v>
          </cell>
          <cell r="I80" t="str">
            <v>Трансформатор</v>
          </cell>
          <cell r="J80" t="str">
            <v>Фарғона вилояти</v>
          </cell>
          <cell r="K80" t="str">
            <v>Кўштепа тумани</v>
          </cell>
          <cell r="L80" t="str">
            <v>Ўқчи</v>
          </cell>
          <cell r="M80">
            <v>8813</v>
          </cell>
          <cell r="N80" t="str">
            <v>Кўча чироқларини ўрнатиш ёки таъмирлаш (трансформатор, симёғоч ўрнатиш) тадбирлари</v>
          </cell>
          <cell r="O80" t="str">
            <v>Soliyev Obidjon</v>
          </cell>
          <cell r="P80" t="str">
            <v>998906333212</v>
          </cell>
          <cell r="Q80" t="str">
            <v>M</v>
          </cell>
          <cell r="R80">
            <v>15</v>
          </cell>
        </row>
        <row r="81">
          <cell r="A81" t="str">
            <v>0012180011</v>
          </cell>
          <cell r="B81" t="str">
            <v>Qo'shtepa tumani kattaboltako'l mfyga transfarmator o'rnatish.</v>
          </cell>
          <cell r="C81" t="str">
            <v>PASSED</v>
          </cell>
          <cell r="D81" t="str">
            <v>2023-02-06 17:10:44</v>
          </cell>
          <cell r="E81">
            <v>500000000</v>
          </cell>
          <cell r="F81">
            <v>314514000</v>
          </cell>
          <cell r="G81"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1">
            <v>0</v>
          </cell>
          <cell r="I81" t="str">
            <v>Трансформатор</v>
          </cell>
          <cell r="J81" t="str">
            <v>Фарғона вилояти</v>
          </cell>
          <cell r="K81" t="str">
            <v>Кўштепа тумани</v>
          </cell>
          <cell r="L81" t="str">
            <v>Каттаболтакўл</v>
          </cell>
          <cell r="M81">
            <v>8806</v>
          </cell>
          <cell r="N81" t="str">
            <v>Спорт муассасаларини таъмирлаш ва моддий-техника базасини ривожлантириш тадбирлари</v>
          </cell>
          <cell r="O81" t="str">
            <v>Abdujabbor Alijonov</v>
          </cell>
          <cell r="P81" t="str">
            <v>998908347617</v>
          </cell>
          <cell r="Q81" t="str">
            <v>M</v>
          </cell>
          <cell r="R81">
            <v>13</v>
          </cell>
        </row>
        <row r="82">
          <cell r="A82" t="str">
            <v>00137873011</v>
          </cell>
          <cell r="B82" t="str">
            <v>Mumtoz mfq  Nuroniylar kochasi
2.5 km ichki yollarini asfaltlashtirish</v>
          </cell>
          <cell r="C82" t="str">
            <v>PASSED</v>
          </cell>
          <cell r="D82" t="str">
            <v>2023-02-21 07:58:38</v>
          </cell>
          <cell r="E82">
            <v>1200000000</v>
          </cell>
          <cell r="F82">
            <v>1125000000</v>
          </cell>
          <cell r="G82"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2">
            <v>0</v>
          </cell>
          <cell r="I82" t="str">
            <v>Йўллар, пиёдалар ёълакларини таъмирлаш</v>
          </cell>
          <cell r="J82" t="str">
            <v>Фарғона вилояти</v>
          </cell>
          <cell r="K82" t="str">
            <v>Кўштепа тумани</v>
          </cell>
          <cell r="L82" t="str">
            <v>Мумтоз</v>
          </cell>
          <cell r="M82">
            <v>8840</v>
          </cell>
          <cell r="N82" t="str">
            <v>Ички йўлларни (пиёдалар йўлакчаси, йўл ўтказгичлар) таъмирлаш билан боғлиқ тадбирлар</v>
          </cell>
          <cell r="O82" t="str">
            <v>Mamasidikov Ulugbek</v>
          </cell>
          <cell r="P82" t="str">
            <v>998905303051</v>
          </cell>
          <cell r="Q82" t="str">
            <v>M</v>
          </cell>
          <cell r="R82">
            <v>13</v>
          </cell>
        </row>
        <row r="83">
          <cell r="A83" t="str">
            <v>0013792011</v>
          </cell>
          <cell r="B83" t="str">
            <v xml:space="preserve">12-умумий ўрта таълим мактабида таълим сифатини ривожлантириш мақсадида  мактабни моддий-техника базасини замонавий жихозлар билан таъминлаш </v>
          </cell>
          <cell r="C83" t="str">
            <v>PASSED</v>
          </cell>
          <cell r="D83" t="str">
            <v>2023-02-07 14:39:46</v>
          </cell>
          <cell r="E83">
            <v>450000000</v>
          </cell>
          <cell r="F83">
            <v>386400000</v>
          </cell>
          <cell r="G83"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3">
            <v>0</v>
          </cell>
          <cell r="I83" t="str">
            <v>Бошқалар</v>
          </cell>
          <cell r="J83" t="str">
            <v>Фарғона вилояти</v>
          </cell>
          <cell r="K83" t="str">
            <v>Кўштепа тумани</v>
          </cell>
          <cell r="L83" t="str">
            <v>Қайрағоч</v>
          </cell>
          <cell r="M83">
            <v>8804</v>
          </cell>
          <cell r="N83" t="str">
            <v>Умумтаълим мактабларини таъмирлаш ва моддий-техника базасини ривожлантириш тадбирлари</v>
          </cell>
          <cell r="O83" t="str">
            <v>Mansurov Lutfullo</v>
          </cell>
          <cell r="P83" t="str">
            <v>998999749531</v>
          </cell>
          <cell r="Q83" t="str">
            <v>M</v>
          </cell>
          <cell r="R83">
            <v>12</v>
          </cell>
        </row>
        <row r="84">
          <cell r="A84" t="str">
            <v>0015027011</v>
          </cell>
          <cell r="B84" t="str">
            <v>Сармазор М.Ф.Й  Шарк кучаси 3км йулни асфалтлаш</v>
          </cell>
          <cell r="C84" t="str">
            <v>PASSED</v>
          </cell>
          <cell r="D84" t="str">
            <v>2023-02-07 21:03:12</v>
          </cell>
          <cell r="E84">
            <v>1200000000</v>
          </cell>
          <cell r="F84">
            <v>1200000000</v>
          </cell>
          <cell r="G84" t="str">
            <v xml:space="preserve">Хурматли фуқаро, сиз томонингиздан илгари сурилган таклиф ишчи комиссия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4">
            <v>0</v>
          </cell>
          <cell r="I84" t="str">
            <v>Йўллар, пиёдалар ёълакларини таъмирлаш</v>
          </cell>
          <cell r="J84" t="str">
            <v>Фарғона вилояти</v>
          </cell>
          <cell r="K84" t="str">
            <v>Кўштепа тумани</v>
          </cell>
          <cell r="L84" t="str">
            <v>Сармазор</v>
          </cell>
          <cell r="M84">
            <v>8809</v>
          </cell>
          <cell r="N84" t="str">
            <v>Ички йўлларни (пиёдалар йўлакчаси, йўл ўтказгичлар) таъмирлаш билан боғлиқ тадбирлар</v>
          </cell>
          <cell r="O84" t="str">
            <v>Muhammadamin Maxsudov</v>
          </cell>
          <cell r="P84" t="str">
            <v>998978114466</v>
          </cell>
          <cell r="Q84" t="str">
            <v>M</v>
          </cell>
          <cell r="R84">
            <v>11</v>
          </cell>
        </row>
        <row r="85">
          <cell r="A85" t="str">
            <v>0018272011</v>
          </cell>
          <cell r="B85" t="str">
            <v>Қўштепа тумани, Лойсон МФЙ тошлоқ кўчасидаги 2 та трансформатор, симёғочлар ва кабелларини янгилаш</v>
          </cell>
          <cell r="C85" t="str">
            <v>PASSED</v>
          </cell>
          <cell r="D85" t="str">
            <v>2023-02-08 22:14:21</v>
          </cell>
          <cell r="E85">
            <v>1200000000</v>
          </cell>
          <cell r="F85">
            <v>1092421000</v>
          </cell>
          <cell r="G85"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5">
            <v>0</v>
          </cell>
          <cell r="I85" t="str">
            <v>Трансформатор</v>
          </cell>
          <cell r="J85" t="str">
            <v>Фарғона вилояти</v>
          </cell>
          <cell r="K85" t="str">
            <v>Кўштепа тумани</v>
          </cell>
          <cell r="L85" t="str">
            <v>Лойсон</v>
          </cell>
          <cell r="M85">
            <v>8824</v>
          </cell>
          <cell r="N85" t="str">
            <v>Кўча чироқларини ўрнатиш ёки таъмирлаш (трансформатор, симёғоч ўрнатиш) тадбирлари</v>
          </cell>
          <cell r="O85" t="str">
            <v>Sodiqjon Teshaboyev</v>
          </cell>
          <cell r="P85" t="str">
            <v>998916619043</v>
          </cell>
          <cell r="Q85" t="str">
            <v>M</v>
          </cell>
          <cell r="R85">
            <v>11</v>
          </cell>
        </row>
        <row r="86">
          <cell r="A86" t="str">
            <v>00113806011</v>
          </cell>
          <cell r="B86" t="str">
            <v>Нурафшон МФЙда мактабга серқатнов кўчалар ва Ойимча қабристонига ёндош кўчаларини асфалтлаштириш лойихаси. (Урикзор-820 метр, Токзор-1231 метр, Оғалик-649 метр)</v>
          </cell>
          <cell r="C86" t="str">
            <v>PASSED</v>
          </cell>
          <cell r="D86" t="str">
            <v>2023-02-11 10:57:53</v>
          </cell>
          <cell r="E86">
            <v>1200000000</v>
          </cell>
          <cell r="F86">
            <v>1200000000</v>
          </cell>
          <cell r="G86"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6">
            <v>0</v>
          </cell>
          <cell r="I86" t="str">
            <v>Йўллар, пиёдалар ёълакларини таъмирлаш</v>
          </cell>
          <cell r="J86" t="str">
            <v>Фарғона вилояти</v>
          </cell>
          <cell r="K86" t="str">
            <v>Кўштепа тумани</v>
          </cell>
          <cell r="L86" t="str">
            <v>Нурафшон</v>
          </cell>
          <cell r="M86">
            <v>8802</v>
          </cell>
          <cell r="N86" t="str">
            <v>Ички йўлларни (пиёдалар йўлакчаси, йўл ўтказгичлар) таъмирлаш билан боғлиқ тадбирлар</v>
          </cell>
          <cell r="O86" t="str">
            <v>Корачаева Олтиной</v>
          </cell>
          <cell r="P86" t="str">
            <v>998932501119</v>
          </cell>
          <cell r="Q86" t="str">
            <v>F</v>
          </cell>
          <cell r="R86">
            <v>10</v>
          </cell>
        </row>
        <row r="87">
          <cell r="A87" t="str">
            <v>00137306011</v>
          </cell>
          <cell r="B87" t="str">
            <v>Qo'shtepa tumani bo'ston mfy binosini ta'mirlash.</v>
          </cell>
          <cell r="C87" t="str">
            <v>PASSED</v>
          </cell>
          <cell r="D87" t="str">
            <v>2023-02-20 17:19:57</v>
          </cell>
          <cell r="E87">
            <v>500000000</v>
          </cell>
          <cell r="F87">
            <v>500000000</v>
          </cell>
          <cell r="G87" t="str">
            <v xml:space="preserve">Хурматли фуқаро, сиз томонингиздан илгари сурилган таклиф ишчи комиссия ва "Капитар қурилиш сохасида бюртмачи хизмати" ДУКсининг 13.03.2023 й  кунги 42-1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7">
            <v>0</v>
          </cell>
          <cell r="I87" t="str">
            <v>Бинони таъмирлаш (ички ва ташқи)</v>
          </cell>
          <cell r="J87" t="str">
            <v>Фарғона вилояти</v>
          </cell>
          <cell r="K87" t="str">
            <v>Кўштепа тумани</v>
          </cell>
          <cell r="L87" t="str">
            <v>Бўстон</v>
          </cell>
          <cell r="M87">
            <v>8808</v>
          </cell>
          <cell r="N87" t="str">
            <v>Маҳалла гузари (маҳаллада умумфойдаланишда бўлган бошқа объектлар) ни таъмирлаш-тиклаш билан боғлиқ харажатлар</v>
          </cell>
          <cell r="O87" t="str">
            <v>Bahtiyorjon Xadyatillayev</v>
          </cell>
          <cell r="P87" t="str">
            <v>998916564606</v>
          </cell>
          <cell r="Q87" t="str">
            <v>M</v>
          </cell>
          <cell r="R87">
            <v>10</v>
          </cell>
        </row>
        <row r="88">
          <cell r="A88" t="str">
            <v>00139163011</v>
          </cell>
          <cell r="B88" t="str">
            <v xml:space="preserve">Sharq koʻchasiga asfalt yotqizish avtomobillar yurish yoʻli hamda oʻquvchilarni maktabga borish uchun yurish yoʻli </v>
          </cell>
          <cell r="C88" t="str">
            <v>PASSED</v>
          </cell>
          <cell r="D88" t="str">
            <v>2023-02-21 13:20:34</v>
          </cell>
          <cell r="E88">
            <v>1000000000</v>
          </cell>
          <cell r="F88">
            <v>1000000000</v>
          </cell>
          <cell r="G88"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8">
            <v>0</v>
          </cell>
          <cell r="I88" t="str">
            <v>Йўллар, пиёдалар ёълакларини таъмирлаш</v>
          </cell>
          <cell r="J88" t="str">
            <v>Фарғона вилояти</v>
          </cell>
          <cell r="K88" t="str">
            <v>Кўштепа тумани</v>
          </cell>
          <cell r="L88" t="str">
            <v>Сармазор</v>
          </cell>
          <cell r="M88">
            <v>8809</v>
          </cell>
          <cell r="N88" t="str">
            <v>Ички йўлларни (пиёдалар йўлакчаси, йўл ўтказгичлар) таъмирлаш билан боғлиқ тадбирлар</v>
          </cell>
          <cell r="O88" t="str">
            <v xml:space="preserve">Islomjon  Adhamjonov </v>
          </cell>
          <cell r="P88" t="str">
            <v>998944940329</v>
          </cell>
          <cell r="Q88" t="str">
            <v>M</v>
          </cell>
          <cell r="R88">
            <v>10</v>
          </cell>
        </row>
        <row r="89">
          <cell r="A89" t="str">
            <v>0010109011</v>
          </cell>
          <cell r="B89" t="str">
            <v>Куштепа тумани сой буйи маххалла барча трансформаторларни  сим ёгочларни электр утказгичларни Янгилаш учун йуналтирилади вхкз</v>
          </cell>
          <cell r="C89" t="str">
            <v>PASSED</v>
          </cell>
          <cell r="D89" t="str">
            <v>2023-02-06 11:13:03</v>
          </cell>
          <cell r="E89">
            <v>1200000000</v>
          </cell>
          <cell r="F89">
            <v>1198787000</v>
          </cell>
          <cell r="G89"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89">
            <v>0</v>
          </cell>
          <cell r="I89" t="str">
            <v>Трансформатор</v>
          </cell>
          <cell r="J89" t="str">
            <v>Фарғона вилояти</v>
          </cell>
          <cell r="K89" t="str">
            <v>Кўштепа тумани</v>
          </cell>
          <cell r="L89" t="str">
            <v>Сой бўйи</v>
          </cell>
          <cell r="M89">
            <v>8794</v>
          </cell>
          <cell r="N89" t="str">
            <v>Кўча чироқларини ўрнатиш ёки таъмирлаш (трансформатор, симёғоч ўрнатиш) тадбирлари</v>
          </cell>
          <cell r="O89" t="str">
            <v xml:space="preserve">Шавкат  Абдурахманов </v>
          </cell>
          <cell r="P89" t="str">
            <v>998911217601</v>
          </cell>
          <cell r="Q89" t="str">
            <v>M</v>
          </cell>
          <cell r="R89">
            <v>8</v>
          </cell>
        </row>
        <row r="90">
          <cell r="A90" t="str">
            <v>00137718011</v>
          </cell>
          <cell r="B90" t="str">
            <v>Қўштепа тумани дўрмон мфй Илтифот кўчаси 500 метр қисмини асфалтлаштириш.</v>
          </cell>
          <cell r="C90" t="str">
            <v>PASSED</v>
          </cell>
          <cell r="D90" t="str">
            <v>2023-02-20 20:37:20</v>
          </cell>
          <cell r="E90">
            <v>200000000</v>
          </cell>
          <cell r="F90">
            <v>225000000</v>
          </cell>
          <cell r="G90"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0">
            <v>0</v>
          </cell>
          <cell r="I90" t="str">
            <v>Йўллар, пиёдалар ёълакларини таъмирлаш</v>
          </cell>
          <cell r="J90" t="str">
            <v>Фарғона вилояти</v>
          </cell>
          <cell r="K90" t="str">
            <v>Кўштепа тумани</v>
          </cell>
          <cell r="L90" t="str">
            <v>Дўрмон</v>
          </cell>
          <cell r="M90">
            <v>8836</v>
          </cell>
          <cell r="N90" t="str">
            <v>Ички йўлларни (пиёдалар йўлакчаси, йўл ўтказгичлар) таъмирлаш билан боғлиқ тадбирлар</v>
          </cell>
          <cell r="O90" t="str">
            <v>Joraboyev Farxodjon</v>
          </cell>
          <cell r="P90" t="str">
            <v>998902746865</v>
          </cell>
          <cell r="Q90" t="str">
            <v>M</v>
          </cell>
          <cell r="R90">
            <v>5</v>
          </cell>
        </row>
        <row r="91">
          <cell r="A91" t="str">
            <v>0012954011</v>
          </cell>
          <cell r="B91" t="str">
            <v>Qo'shtepa tumani shodlik mfy bahovar ko'chasini 100 metr qismini asfaltlashtirish kerak.</v>
          </cell>
          <cell r="C91" t="str">
            <v>PASSED</v>
          </cell>
          <cell r="D91" t="str">
            <v>2023-02-07 07:52:34</v>
          </cell>
          <cell r="E91">
            <v>50000000</v>
          </cell>
          <cell r="F91">
            <v>45000000</v>
          </cell>
          <cell r="G91"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1">
            <v>0</v>
          </cell>
          <cell r="I91" t="str">
            <v>Йўллар, пиёдалар ёълакларини таъмирлаш</v>
          </cell>
          <cell r="J91" t="str">
            <v>Фарғона вилояти</v>
          </cell>
          <cell r="K91" t="str">
            <v>Кўштепа тумани</v>
          </cell>
          <cell r="L91" t="str">
            <v>Шодлик</v>
          </cell>
          <cell r="M91">
            <v>8819</v>
          </cell>
          <cell r="N91" t="str">
            <v>Ички йўлларни (пиёдалар йўлакчаси, йўл ўтказгичлар) таъмирлаш билан боғлиқ тадбирлар</v>
          </cell>
          <cell r="O91" t="str">
            <v xml:space="preserve">Muhammadali  Usmonov </v>
          </cell>
          <cell r="P91" t="str">
            <v>998999749961</v>
          </cell>
          <cell r="Q91" t="str">
            <v>M</v>
          </cell>
          <cell r="R91">
            <v>4</v>
          </cell>
        </row>
        <row r="92">
          <cell r="A92" t="str">
            <v>0012565011</v>
          </cell>
          <cell r="B92" t="str">
            <v>Fayz mfy Oydinko’l va yangi turmush ko’chalarinini asfaltlash zarur.</v>
          </cell>
          <cell r="C92" t="str">
            <v>PASSED</v>
          </cell>
          <cell r="D92" t="str">
            <v>2023-02-06 20:02:31</v>
          </cell>
          <cell r="E92">
            <v>1200000000</v>
          </cell>
          <cell r="F92">
            <v>1200000000</v>
          </cell>
          <cell r="G92"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2">
            <v>0</v>
          </cell>
          <cell r="I92" t="str">
            <v>Йўллар, пиёдалар ёълакларини таъмирлаш</v>
          </cell>
          <cell r="J92" t="str">
            <v>Фарғона вилояти</v>
          </cell>
          <cell r="K92" t="str">
            <v>Кўштепа тумани</v>
          </cell>
          <cell r="L92" t="str">
            <v>Файз</v>
          </cell>
          <cell r="M92">
            <v>8831</v>
          </cell>
          <cell r="N92" t="str">
            <v>Ички йўлларни (пиёдалар йўлакчаси, йўл ўтказгичлар) таъмирлаш билан боғлиқ тадбирлар</v>
          </cell>
          <cell r="O92" t="str">
            <v>Mo'minov Shaxzod</v>
          </cell>
          <cell r="P92" t="str">
            <v>998907756641</v>
          </cell>
          <cell r="Q92" t="str">
            <v>M</v>
          </cell>
          <cell r="R92">
            <v>4</v>
          </cell>
        </row>
        <row r="93">
          <cell r="A93" t="str">
            <v>00142554011</v>
          </cell>
          <cell r="B93" t="str">
            <v>Қуштепа туман Йўлдашобод МФЙ Тошбулоқ кўчаси ички кўчаларни 5 дона трансформатор ва 35 дона бетон сим ёғоч ўрнатиг</v>
          </cell>
          <cell r="C93" t="str">
            <v>PASSED</v>
          </cell>
          <cell r="D93" t="str">
            <v>2023-02-22 14:31:12</v>
          </cell>
          <cell r="E93">
            <v>1200000000</v>
          </cell>
          <cell r="F93">
            <v>1175244000</v>
          </cell>
          <cell r="G93"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3">
            <v>0</v>
          </cell>
          <cell r="I93" t="str">
            <v>Трансформатор</v>
          </cell>
          <cell r="J93" t="str">
            <v>Фарғона вилояти</v>
          </cell>
          <cell r="K93" t="str">
            <v>Кўштепа тумани</v>
          </cell>
          <cell r="L93" t="str">
            <v>Йулдошобод</v>
          </cell>
          <cell r="M93">
            <v>8800</v>
          </cell>
          <cell r="N93" t="str">
            <v>Кўча чироқларини ўрнатиш ёки таъмирлаш (трансформатор, симёғоч ўрнатиш) тадбирлари</v>
          </cell>
          <cell r="O93" t="str">
            <v xml:space="preserve">неъмат Олимов </v>
          </cell>
          <cell r="P93" t="str">
            <v>998911211029</v>
          </cell>
          <cell r="Q93" t="str">
            <v>M</v>
          </cell>
          <cell r="R93">
            <v>2</v>
          </cell>
        </row>
        <row r="94">
          <cell r="A94" t="str">
            <v>00150538011</v>
          </cell>
          <cell r="B94" t="str">
            <v xml:space="preserve">Қўштепа тумани Оқтепа мфй, Қирғизобод қишлоғи Найман янгичек кўчаларини 2000 (иккки минг) метр қисмини асфалтлаштириш. </v>
          </cell>
          <cell r="C94" t="str">
            <v>PASSED</v>
          </cell>
          <cell r="D94" t="str">
            <v>2023-02-25 09:55:33</v>
          </cell>
          <cell r="E94">
            <v>800000000</v>
          </cell>
          <cell r="F94">
            <v>900000000</v>
          </cell>
          <cell r="G94"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4">
            <v>0</v>
          </cell>
          <cell r="I94" t="str">
            <v>Йўллар, пиёдалар ёълакларини таъмирлаш</v>
          </cell>
          <cell r="J94" t="str">
            <v>Фарғона вилояти</v>
          </cell>
          <cell r="K94" t="str">
            <v>Кўштепа тумани</v>
          </cell>
          <cell r="L94" t="str">
            <v>Оқтепа</v>
          </cell>
          <cell r="M94">
            <v>8801</v>
          </cell>
          <cell r="N94" t="str">
            <v>Ички йўлларни (пиёдалар йўлакчаси, йўл ўтказгичлар) таъмирлаш билан боғлиқ тадбирлар</v>
          </cell>
          <cell r="O94" t="str">
            <v>СИРОЖИДДИН САДИРОВ</v>
          </cell>
          <cell r="P94" t="str">
            <v>998901612561</v>
          </cell>
          <cell r="Q94" t="str">
            <v>M</v>
          </cell>
          <cell r="R94">
            <v>2</v>
          </cell>
        </row>
        <row r="95">
          <cell r="A95" t="str">
            <v>00112735011</v>
          </cell>
          <cell r="B95" t="str">
            <v>Loyson MFY 22-umumiy o’rta ta’lim maktabini joriy ta’mirlash.</v>
          </cell>
          <cell r="C95" t="str">
            <v>PASSED</v>
          </cell>
          <cell r="D95" t="str">
            <v>2023-02-10 17:22:44</v>
          </cell>
          <cell r="E95">
            <v>1200000000</v>
          </cell>
          <cell r="F95">
            <v>340000000</v>
          </cell>
          <cell r="G95" t="str">
            <v xml:space="preserve">Хурматли фуқаро, сиз томонингиздан илгари сурилган таклиф ишчи комиссия ва Халқ Таълими бўлимининг 13.03.2023 й  кунги 07/187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5">
            <v>0</v>
          </cell>
          <cell r="I95" t="str">
            <v>Бинони таъмирлаш (ички ва ташқи)</v>
          </cell>
          <cell r="J95" t="str">
            <v>Фарғона вилояти</v>
          </cell>
          <cell r="K95" t="str">
            <v>Кўштепа тумани</v>
          </cell>
          <cell r="L95" t="str">
            <v>Лойсон</v>
          </cell>
          <cell r="M95">
            <v>8824</v>
          </cell>
          <cell r="N95" t="str">
            <v>Умумтаълим мактабларини таъмирлаш ва моддий-техника базасини ривожлантириш тадбирлари</v>
          </cell>
          <cell r="O95" t="str">
            <v>Zulfiqor Maxkamov</v>
          </cell>
          <cell r="P95" t="str">
            <v>998916502116</v>
          </cell>
          <cell r="Q95" t="str">
            <v>M</v>
          </cell>
          <cell r="R95">
            <v>2</v>
          </cell>
        </row>
        <row r="96">
          <cell r="A96" t="str">
            <v>0014685011</v>
          </cell>
          <cell r="B96" t="str">
            <v>Qo’shtepa tumani 
Loyson MFY .Dilkash ko’chasini 1.5 km yoʻlni aafaltlash zarur. Tashabbusli budjet uchun Prezidentimiz
Shavkat.Miromonovich.Mirziyoyevga raxmat.</v>
          </cell>
          <cell r="C96" t="str">
            <v>PASSED</v>
          </cell>
          <cell r="D96" t="str">
            <v>2023-02-07 18:48:01</v>
          </cell>
          <cell r="E96">
            <v>1000000000</v>
          </cell>
          <cell r="F96">
            <v>675000000</v>
          </cell>
          <cell r="G96" t="str">
            <v xml:space="preserve">Хурматли фуқаро, сиз томонингиздан илгари сурилган таклиф Минтақавий йўл ДУКнинг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6">
            <v>0</v>
          </cell>
          <cell r="I96" t="str">
            <v>Йўллар, пиёдалар ёълакларини таъмирлаш</v>
          </cell>
          <cell r="J96" t="str">
            <v>Фарғона вилояти</v>
          </cell>
          <cell r="K96" t="str">
            <v>Кўштепа тумани</v>
          </cell>
          <cell r="L96" t="str">
            <v>Лойсон</v>
          </cell>
          <cell r="M96">
            <v>8824</v>
          </cell>
          <cell r="N96" t="str">
            <v>Ички йўлларни (пиёдалар йўлакчаси, йўл ўтказгичлар) таъмирлаш билан боғлиқ тадбирлар</v>
          </cell>
          <cell r="O96" t="str">
            <v>Maxkamov Zulfiqor</v>
          </cell>
          <cell r="P96" t="str">
            <v>998907762343</v>
          </cell>
          <cell r="Q96" t="str">
            <v>M</v>
          </cell>
          <cell r="R96">
            <v>2</v>
          </cell>
        </row>
        <row r="97">
          <cell r="A97" t="str">
            <v>00142912011</v>
          </cell>
          <cell r="B97" t="str">
            <v xml:space="preserve"> 250/10 трансформатор уртнатиш Маргилонсой  кучаси </v>
          </cell>
          <cell r="C97" t="str">
            <v>PASSED</v>
          </cell>
          <cell r="D97" t="str">
            <v>2023-02-22 15:37:23</v>
          </cell>
          <cell r="E97">
            <v>200000000</v>
          </cell>
          <cell r="F97">
            <v>178760000</v>
          </cell>
          <cell r="G97"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7">
            <v>0</v>
          </cell>
          <cell r="I97" t="str">
            <v>Трансформатор</v>
          </cell>
          <cell r="J97" t="str">
            <v>Фарғона вилояти</v>
          </cell>
          <cell r="K97" t="str">
            <v>Кўштепа тумани</v>
          </cell>
          <cell r="L97" t="str">
            <v>Пахтакор</v>
          </cell>
          <cell r="M97">
            <v>8826</v>
          </cell>
          <cell r="N97" t="str">
            <v>Кўча чироқларини ўрнатиш ёки таъмирлаш (трансформатор, симёғоч ўрнатиш) тадбирлари</v>
          </cell>
          <cell r="O97" t="str">
            <v>Jorayev Ravshanbek</v>
          </cell>
          <cell r="P97" t="str">
            <v>998905335668</v>
          </cell>
          <cell r="Q97" t="str">
            <v>M</v>
          </cell>
          <cell r="R97">
            <v>2</v>
          </cell>
        </row>
        <row r="98">
          <cell r="A98" t="str">
            <v>00144866011</v>
          </cell>
          <cell r="B98" t="str">
            <v>Қоражийда ва Дўрмон қишлоқларини боғловчи Марғилонсой кўпригини қайта қуриш</v>
          </cell>
          <cell r="C98" t="str">
            <v>PASSED</v>
          </cell>
          <cell r="D98" t="str">
            <v>2023-02-23 12:12:30</v>
          </cell>
          <cell r="E98">
            <v>500000000</v>
          </cell>
          <cell r="F98">
            <v>500000000</v>
          </cell>
          <cell r="G98" t="str">
            <v xml:space="preserve">Хурматли фуқаро, сиз томонингиздан илгари сурилган таклиф ишчи комиссия ва "Капитар қурилиш сохасида бюртмачи хизмати" ДУКсининг 13.03.2023 й  кунги 42-1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8">
            <v>0</v>
          </cell>
          <cell r="I98" t="str">
            <v>Кўприкларни таъмирлаш</v>
          </cell>
          <cell r="J98" t="str">
            <v>Фарғона вилояти</v>
          </cell>
          <cell r="K98" t="str">
            <v>Кўштепа тумани</v>
          </cell>
          <cell r="L98" t="str">
            <v>Халқобод</v>
          </cell>
          <cell r="M98">
            <v>8837</v>
          </cell>
          <cell r="N98" t="str">
            <v>Дренаж ва ариқ (зовур) ларни тартибга келтириш билан боғлиқ тадбирлар</v>
          </cell>
          <cell r="O98" t="str">
            <v>Икромжон Райимқулов</v>
          </cell>
          <cell r="P98" t="str">
            <v>998911204986</v>
          </cell>
          <cell r="Q98" t="str">
            <v>M</v>
          </cell>
          <cell r="R98">
            <v>2</v>
          </cell>
        </row>
        <row r="99">
          <cell r="A99" t="str">
            <v>0012964011</v>
          </cell>
          <cell r="B99" t="str">
            <v xml:space="preserve">Mahallamizdagi elektr taqsimlovchi transformatorlar eski va unga juda kop foydalanuvchilar ulangani sababli elektr ta'minotida tez tez uzilishlar bo'lib turadi shu sababli mahallamiz transformatorlarini yangi va zamonaviysiga almashtirish zarur </v>
          </cell>
          <cell r="C99" t="str">
            <v>PASSED</v>
          </cell>
          <cell r="D99" t="str">
            <v>2023-02-07 08:05:51</v>
          </cell>
          <cell r="E99">
            <v>600000000</v>
          </cell>
          <cell r="F99">
            <v>232958000</v>
          </cell>
          <cell r="G99" t="str">
            <v xml:space="preserve">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қабул қилинди ва овоз бериш жараёнига ўтказилди. Овоз бериш жараёнида ҳам фаол иштирок этишингизни ва таклифингизни бошқа фуқаролар қўллаб қувватлаши учун тарғибот ишларини олиб боришингизни сўраб қоламиз. "Ташаббусли бюджет" жараёнида иштирок этганингиз учун раҳмат.
</v>
          </cell>
          <cell r="H99">
            <v>0</v>
          </cell>
          <cell r="I99" t="str">
            <v>Трансформатор</v>
          </cell>
          <cell r="J99" t="str">
            <v>Фарғона вилояти</v>
          </cell>
          <cell r="K99" t="str">
            <v>Кўштепа тумани</v>
          </cell>
          <cell r="L99" t="str">
            <v>Оқтепа</v>
          </cell>
          <cell r="M99">
            <v>8801</v>
          </cell>
          <cell r="N99" t="str">
            <v>Кўча чироқларини ўрнатиш ёки таъмирлаш (трансформатор, симёғоч ўрнатиш) тадбирлари</v>
          </cell>
          <cell r="O99" t="str">
            <v>Nematov Diyorbek</v>
          </cell>
          <cell r="P99" t="str">
            <v>998904076977</v>
          </cell>
          <cell r="Q99" t="str">
            <v>M</v>
          </cell>
          <cell r="R99">
            <v>1</v>
          </cell>
        </row>
        <row r="100">
          <cell r="A100" t="str">
            <v>00135189011</v>
          </cell>
          <cell r="B100" t="str">
            <v>Qo‘shtepa tumani, Namuna MFY dagi avval mavjud bo‘lgan tabiiy gaz ta'minotini qayta tiklash</v>
          </cell>
          <cell r="C100" t="str">
            <v>NOT_PASSED</v>
          </cell>
          <cell r="D100" t="str">
            <v>2023-02-19 15:40:10</v>
          </cell>
          <cell r="E100">
            <v>500000000</v>
          </cell>
          <cell r="F100">
            <v>0</v>
          </cell>
          <cell r="G100" t="str">
            <v xml:space="preserve">Хурматли фуқаро, сиз томонингиздан илгари сурилган таклиф ишчи комиссия ва "Ҳудудгазтаъминот" Фарғона филиалининг 13.03.2023  кунги 40-02-23-266/990 сонли хулосаси хамда "Ҳудудгазтаъминот" Фарғона филиалининг Қўштепа туман бўлимининг 02.03.2023  кунги 41-01-02/92 сонли хулосаларига асосан қабул қилинмади ва овоз бериш жараёнига ўтказилмади. "Ташаббусли бюджет" жараёнида иштирок этганингиз учун раҳмат.
</v>
          </cell>
          <cell r="H100">
            <v>9</v>
          </cell>
          <cell r="I100" t="str">
            <v/>
          </cell>
          <cell r="J100" t="str">
            <v>Фарғона вилояти</v>
          </cell>
          <cell r="K100" t="str">
            <v>Кўштепа тумани</v>
          </cell>
          <cell r="L100" t="str">
            <v>Намуна</v>
          </cell>
          <cell r="M100">
            <v>8796</v>
          </cell>
          <cell r="N100" t="str">
            <v>Табиий газ таъминоти билан боғлиқ лойиҳалар</v>
          </cell>
          <cell r="O100" t="str">
            <v>Mirzaolimov Akmaljon</v>
          </cell>
          <cell r="P100" t="str">
            <v>998934836365</v>
          </cell>
          <cell r="Q100" t="str">
            <v>M</v>
          </cell>
          <cell r="R100">
            <v>0</v>
          </cell>
        </row>
        <row r="101">
          <cell r="A101" t="str">
            <v>0014153011</v>
          </cell>
          <cell r="B101" t="str">
            <v>Чорбог,Нихол,Б.Маргилоний,Серкуёш кучаларини 7 км худудда электр симларни алмаштириш, 135 дона электр сим ёгочларини урнатиш 3 дона  трансформатор урнатиш</v>
          </cell>
          <cell r="C101" t="str">
            <v>NOT_PASSED</v>
          </cell>
          <cell r="D101" t="str">
            <v>2023-02-07 16:14:59</v>
          </cell>
          <cell r="E101">
            <v>900000</v>
          </cell>
          <cell r="F101">
            <v>0</v>
          </cell>
          <cell r="G101" t="str">
            <v>Хурматли фуқаро, сиз томонингиздан илгари сурилган таклиф ишчи комиссия ва Туман Электр таъминоти корхонасининг 15.03.2023й  кунги 252-11-05-01 сонли хулосасига асосан хамда фуқаро Миллажонов Фахриддин ID (0014206011) билан киритилганлиги сабабли қабул қилинмади ва овоз бериш жараёнига ўтказилмади. "Ташаббусли бюджет" жараёнида иштирок этганингиз учун раҳмат.</v>
          </cell>
          <cell r="H101">
            <v>9</v>
          </cell>
          <cell r="I101" t="str">
            <v/>
          </cell>
          <cell r="J101" t="str">
            <v>Фарғона вилояти</v>
          </cell>
          <cell r="K101" t="str">
            <v>Кўштепа тумани</v>
          </cell>
          <cell r="L101" t="str">
            <v>Қамиштепа</v>
          </cell>
          <cell r="M101">
            <v>8798</v>
          </cell>
          <cell r="N101" t="str">
            <v>Кўча чироқларини ўрнатиш ёки таъмирлаш (трансформатор, симёғоч ўрнатиш) тадбирлари</v>
          </cell>
          <cell r="O101" t="str">
            <v>Isaqov Jaxongir</v>
          </cell>
          <cell r="P101" t="str">
            <v>998990044164</v>
          </cell>
          <cell r="Q101" t="str">
            <v>M</v>
          </cell>
          <cell r="R101">
            <v>0</v>
          </cell>
        </row>
        <row r="102">
          <cell r="A102" t="str">
            <v>00149602011</v>
          </cell>
          <cell r="B102" t="str">
            <v>Оқтепа МФЙ Найман қишлоғи ахолисини тўлиқ табиий газ билан таъминлаш. Хозирда 35-40% ахоли табиий газга уланган
Бунда газ тармоғи тортилмаган кўчаларга газ тармоғи тортиш.
Эски тармоқдан узилган мижозларни қайта улаш.
Электрон хисоблагичлар билан янги мижозларни тўлиқ таъминлаш</v>
          </cell>
          <cell r="C102" t="str">
            <v>NOT_PASSED</v>
          </cell>
          <cell r="D102" t="str">
            <v>2023-02-24 19:02:04</v>
          </cell>
          <cell r="E102">
            <v>1200000000</v>
          </cell>
          <cell r="F102">
            <v>0</v>
          </cell>
          <cell r="G102" t="str">
            <v xml:space="preserve">Хурматли фуқаро, сиз томонингиздан илгари сурилган таклиф ишчи комиссия ва "Ҳудудгазтаъминот" Фарғона филиалининг 13.03.2023  кунги 40-02-23-266/990 сонли хулосаси хамда "Ҳудудгазтаъминот" Фарғона филиалининг Қўштепа туман бўлимининг 02.03.2023  кунги 41-01-02/92 сонли хулосаларига асосан қабул қилинмади ва овоз бериш жараёнига ўтказилмади. "Ташаббусли бюджет" жараёнида иштирок этганингиз учун раҳмат.
</v>
          </cell>
          <cell r="H102">
            <v>9</v>
          </cell>
          <cell r="I102" t="str">
            <v/>
          </cell>
          <cell r="J102" t="str">
            <v>Фарғона вилояти</v>
          </cell>
          <cell r="K102" t="str">
            <v>Кўштепа тумани</v>
          </cell>
          <cell r="L102" t="str">
            <v>Оқтепа</v>
          </cell>
          <cell r="M102">
            <v>8801</v>
          </cell>
          <cell r="N102" t="str">
            <v>Табиий газ таъминоти билан боғлиқ лойиҳалар</v>
          </cell>
          <cell r="O102" t="str">
            <v>Zohidjon Eminov</v>
          </cell>
          <cell r="P102" t="str">
            <v>998918528585</v>
          </cell>
          <cell r="Q102" t="str">
            <v>M</v>
          </cell>
          <cell r="R102">
            <v>0</v>
          </cell>
        </row>
        <row r="103">
          <cell r="A103" t="str">
            <v>00147749011</v>
          </cell>
          <cell r="B103" t="str">
            <v>Qo'shtepa tumani Barkamol avlod bolalar maktabi qoshidagi kasb-xunar to'garaklaridagi o'quvchi yoshlarni kasb- xunarga o'rgatish maqsadida tikuv mashinalari, pechlar, sartaroshlik, do'ppido'zlik anjomlari, sintezatr, kompyuter,to'quvchilik, malbertlar bilan ta'minlash.</v>
          </cell>
          <cell r="C103" t="str">
            <v>NOT_PASSED</v>
          </cell>
          <cell r="D103" t="str">
            <v>2023-02-24 13:29:19</v>
          </cell>
          <cell r="E103">
            <v>1200000000</v>
          </cell>
          <cell r="F103">
            <v>0</v>
          </cell>
          <cell r="G103" t="str">
            <v xml:space="preserve">Хурматли фуқаро, сиз томонингиздан илгари сурилган таклиф ишчи комиссия ва  Ўзбекистон Республикаси Олий Мажлис Сенатининг 198 сонли КҚнинг 4 бандига асосан қабул қилинмади ва овоз бериш жараёнига ўтказилмади. "Ташаббусли бюджет" жараёнида иштирок этганингиз учун раҳмат.
</v>
          </cell>
          <cell r="H103">
            <v>9</v>
          </cell>
          <cell r="I103" t="str">
            <v/>
          </cell>
          <cell r="J103" t="str">
            <v>Фарғона вилояти</v>
          </cell>
          <cell r="K103" t="str">
            <v>Кўштепа тумани</v>
          </cell>
          <cell r="L103" t="str">
            <v>Нурафшон</v>
          </cell>
          <cell r="M103">
            <v>8802</v>
          </cell>
          <cell r="N103" t="str">
            <v>Мусиқа ва мактабдан ташқари ташкилотларни таъмирлаш ва моддий-техника базасини ривожлантириш тадбирлари</v>
          </cell>
          <cell r="O103" t="str">
            <v>Жиянов Камолиддин</v>
          </cell>
          <cell r="P103" t="str">
            <v>998905812219</v>
          </cell>
          <cell r="Q103" t="str">
            <v>M</v>
          </cell>
          <cell r="R103">
            <v>0</v>
          </cell>
        </row>
        <row r="104">
          <cell r="A104" t="str">
            <v>00134395011</v>
          </cell>
          <cell r="B104" t="str">
            <v>50-maktab xududiga suniy qoplamali mini futbol stadioni qurilishi va maktab oʻquvchilari oʻrtasida yoshlarning sevimli maskani sifatida jismoniy tarbiya va sport bilan muntazam shugʻullanish uchun ajoyib imkoniyat ekanligini va 4 ta mahalla yoshlarining boʻsh vaqtini mazmunli tashkil etish maqsadida u yoshlarni jinoyat sodir etishga moyilligi borlari bilan muntazam shugʻullanish mumkin boʻsh vaqtini mazmunli tashkil etishda yoshlarimiz birgalikda harakat qilishmoqda</v>
          </cell>
          <cell r="C104" t="str">
            <v>NOT_PASSED</v>
          </cell>
          <cell r="D104" t="str">
            <v>2023-02-18 14:10:17</v>
          </cell>
          <cell r="E104">
            <v>850000000</v>
          </cell>
          <cell r="F104">
            <v>0</v>
          </cell>
          <cell r="G104" t="str">
            <v xml:space="preserve">Хурматли фуқаро, сиз томонингиздан илгари сурилган таклиф ишчи комиссия ва Халқ Таълими бўлимининг 13.03.2023 й  кунги 07/187 сонли хулосасига хамда Халқ депутатлари Қўштепа туман кенгашигигш 2021 йил 7-февоалдаги VI-51-25-11-157-K/22 сонли низомининг 18 банд 6-хат бошига асосан қабул қилинмади ва овоз бериш жараёнига ўтказилмади. "Ташаббусли бюджет" жараёнида иштирок этганингиз учун раҳмат.
</v>
          </cell>
          <cell r="H104">
            <v>9</v>
          </cell>
          <cell r="I104" t="str">
            <v/>
          </cell>
          <cell r="J104" t="str">
            <v>Фарғона вилояти</v>
          </cell>
          <cell r="K104" t="str">
            <v>Кўштепа тумани</v>
          </cell>
          <cell r="L104" t="str">
            <v>Қувурбоши</v>
          </cell>
          <cell r="M104">
            <v>8817</v>
          </cell>
          <cell r="N104" t="str">
            <v>Умумтаълим мактабларини таъмирлаш ва моддий-техника базасини ривожлантириш тадбирлари</v>
          </cell>
          <cell r="O104" t="str">
            <v xml:space="preserve">Abduhamidov Abdulaziz </v>
          </cell>
          <cell r="P104" t="str">
            <v>998999969698</v>
          </cell>
          <cell r="Q104" t="str">
            <v>M</v>
          </cell>
          <cell r="R104">
            <v>0</v>
          </cell>
        </row>
        <row r="105">
          <cell r="A105" t="str">
            <v>00147808011</v>
          </cell>
          <cell r="B105" t="str">
            <v>Қўштепа туман 1-сон касб-ҳунар мактаби моддий-техника базаси ва ўқувчилари учун 12 дона Jаck JK-A2B-C русумли тикув машинаси, 3 дона Jack JK-E4S-5 русумли тикув машинаси, 2 дона Jack JK-K4 русумли тикув машинаси, 1 та HYUNDAI HW66 русумли мини экскаватор (ғилдиракли), 1 та Chimgan 504 русумли мини трактор, 1 та TS50150B русумли токарлик станоги, 1 та компьютер синфи ва 1 та Claas MARKANT 650 русумли прессловчи трактор агрегатларини сотиб олиш зарур</v>
          </cell>
          <cell r="C105" t="str">
            <v>NOT_PASSED</v>
          </cell>
          <cell r="D105" t="str">
            <v>2023-02-24 13:55:41</v>
          </cell>
          <cell r="E105">
            <v>1200000000</v>
          </cell>
          <cell r="F105">
            <v>0</v>
          </cell>
          <cell r="G105" t="str">
            <v xml:space="preserve">Хурматли фуқаро, сиз томонингиздан илгари сурилган таклиф ишчи комиссия ва  Халқ депутатлари Қўштепа туман кенгашигигш 2021 йил 7-февоалдаги VI-51-25-11-157-K/22 сонли низомининг 18 банд 7-хат бошига асосан қабул қилинмади ва овоз бериш жараёнига ўтказилмади. "Ташаббусли бюджет" жараёнида иштирок этганингиз учун раҳмат.
</v>
          </cell>
          <cell r="H105">
            <v>9</v>
          </cell>
          <cell r="I105" t="str">
            <v/>
          </cell>
          <cell r="J105" t="str">
            <v>Фарғона вилояти</v>
          </cell>
          <cell r="K105" t="str">
            <v>Кўштепа тумани</v>
          </cell>
          <cell r="L105" t="str">
            <v>Шодлик</v>
          </cell>
          <cell r="M105">
            <v>8819</v>
          </cell>
          <cell r="N105" t="str">
            <v>Бошқа таълим муассасаларини таъмирлаш ва моддий-техника базасини ривожлантириш тадбирлари</v>
          </cell>
          <cell r="O105" t="str">
            <v>Азизбек Эргашев</v>
          </cell>
          <cell r="P105" t="str">
            <v>998902303110</v>
          </cell>
          <cell r="Q105" t="str">
            <v>M</v>
          </cell>
          <cell r="R105">
            <v>0</v>
          </cell>
        </row>
        <row r="106">
          <cell r="A106" t="str">
            <v>0010427011</v>
          </cell>
          <cell r="B106" t="str">
            <v>2023 yil Insonga e‘tibor va sifatli ta‘lim yilidaQo‘shtepa tumani 45-umumiy o‘rta ta‘lim maktabida ta‘lim sifatini oshirish maqsadida o'quv xonalaridagi moddiy texnik bazalarini yangilash .</v>
          </cell>
          <cell r="C106" t="str">
            <v>NOT_PASSED</v>
          </cell>
          <cell r="D106" t="str">
            <v>2023-02-06 11:58:06</v>
          </cell>
          <cell r="E106">
            <v>1100000000</v>
          </cell>
          <cell r="F106">
            <v>0</v>
          </cell>
          <cell r="G106" t="str">
            <v xml:space="preserve">Хурматли фуқаро, сиз томонингиздан илгари сурилган таклиф ишчи комиссия ва Халқ Таълими бўлимининг 13.03.2023 й  кунги 07/187 сонли хулосасига хамда Халқ депутатлари Қўштепа туман кенгашигигш 2021 йил 7-февоалдаги VI-51-25-11-157-K/22 сонли низомининг 18 банд 7-хат бошига асосан қабул қилинмади ва овоз бериш жараёнига ўтказилмади. "Ташаббусли бюджет" жараёнида иштирок этганингиз учун раҳмат.
</v>
          </cell>
          <cell r="H106">
            <v>9</v>
          </cell>
          <cell r="I106" t="str">
            <v/>
          </cell>
          <cell r="J106" t="str">
            <v>Фарғона вилояти</v>
          </cell>
          <cell r="K106" t="str">
            <v>Кўштепа тумани</v>
          </cell>
          <cell r="L106" t="str">
            <v>Деҳқонобод</v>
          </cell>
          <cell r="M106">
            <v>8825</v>
          </cell>
          <cell r="N106" t="str">
            <v>Умумтаълим мактабларини таъмирлаш ва моддий-техника базасини ривожлантириш тадбирлари</v>
          </cell>
          <cell r="O106" t="str">
            <v xml:space="preserve">Mirzaraimov Burxonidddin </v>
          </cell>
          <cell r="P106" t="str">
            <v>998916703399</v>
          </cell>
          <cell r="Q106" t="str">
            <v>M</v>
          </cell>
          <cell r="R106">
            <v>0</v>
          </cell>
        </row>
        <row r="107">
          <cell r="A107" t="str">
            <v>00113899011</v>
          </cell>
          <cell r="B107" t="str">
            <v>Farg'ona viloyati Qo'shtepa tumani Qo'rg'oncha mfy Yakkatut ko'chasi 14-uyda joylashgan maktab kirish qismiga panjara o'rnatish, maktab binolari ichki va tashqi ko'rinish qismini tamirlash, quyosh panellarini o'rnatish, maktab ichki yo'laklariga asfalt qoplamasini yotqizish,  sinf xonalarini pol qismini tamirlash va xonalarga kameralar o'rnatish.</v>
          </cell>
          <cell r="C107" t="str">
            <v>NOT_PASSED</v>
          </cell>
          <cell r="D107" t="str">
            <v>2023-02-11 11:19:59</v>
          </cell>
          <cell r="E107">
            <v>1000000000</v>
          </cell>
          <cell r="F107">
            <v>0</v>
          </cell>
          <cell r="G107" t="str">
            <v xml:space="preserve">Хурматли фуқаро, сиз томонингиздан илгари сурилган таклиф ишчи комиссия ва Халқ Таълими бўлимининг 13.03.2023 й  кунги 07/187 сонли хулосасига хамда Халқ депутатлари Қўштепа туман кенгашигигш 2021 йил 7-февоалдаги VI-51-25-11-157-K/22 сонли низомининг 18 банд 7-хат бошига асосан қабул қилинмади ва овоз бериш жараёнига ўтказилмади. "Ташаббусли бюджет" жараёнида иштирок этганингиз учун раҳмат.
</v>
          </cell>
          <cell r="H107">
            <v>5</v>
          </cell>
          <cell r="I107" t="str">
            <v/>
          </cell>
          <cell r="J107" t="str">
            <v>Фарғона вилояти</v>
          </cell>
          <cell r="K107" t="str">
            <v>Кўштепа тумани</v>
          </cell>
          <cell r="L107" t="str">
            <v>Қўрғонча</v>
          </cell>
          <cell r="M107">
            <v>8830</v>
          </cell>
          <cell r="N107" t="str">
            <v>Умумтаълим мактабларини таъмирлаш ва моддий-техника базасини ривожлантириш тадбирлари</v>
          </cell>
          <cell r="O107" t="str">
            <v>Esalxon Rustamov</v>
          </cell>
          <cell r="P107" t="str">
            <v>998997605851</v>
          </cell>
          <cell r="Q107" t="str">
            <v>M</v>
          </cell>
          <cell r="R107">
            <v>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view="pageBreakPreview" zoomScale="55" zoomScaleNormal="55" zoomScaleSheetLayoutView="55" workbookViewId="0">
      <pane xSplit="2" ySplit="5" topLeftCell="C39" activePane="bottomRight" state="frozen"/>
      <selection pane="topRight" activeCell="C1" sqref="C1"/>
      <selection pane="bottomLeft" activeCell="A7" sqref="A7"/>
      <selection pane="bottomRight" activeCell="B50" sqref="B50:G50"/>
    </sheetView>
  </sheetViews>
  <sheetFormatPr defaultRowHeight="15" x14ac:dyDescent="0.25"/>
  <cols>
    <col min="1" max="1" width="14.140625" customWidth="1"/>
    <col min="2" max="3" width="30.28515625" style="2" customWidth="1"/>
    <col min="4" max="4" width="34.140625" style="2" customWidth="1"/>
    <col min="5" max="5" width="172.28515625" customWidth="1"/>
    <col min="6" max="6" width="38.85546875" style="4" customWidth="1"/>
    <col min="7" max="7" width="38" style="4" customWidth="1"/>
    <col min="8" max="8" width="25.42578125" customWidth="1"/>
    <col min="9" max="9" width="10.85546875" bestFit="1" customWidth="1"/>
  </cols>
  <sheetData>
    <row r="1" spans="1:11" ht="17.45" customHeight="1" x14ac:dyDescent="0.25">
      <c r="A1" s="1"/>
      <c r="B1" s="1"/>
      <c r="C1" s="1"/>
      <c r="D1" s="1"/>
      <c r="E1" s="1"/>
      <c r="F1" s="3"/>
      <c r="G1" s="5"/>
    </row>
    <row r="2" spans="1:11" ht="87.6" customHeight="1" x14ac:dyDescent="0.25">
      <c r="A2" s="62" t="s">
        <v>262</v>
      </c>
      <c r="B2" s="62"/>
      <c r="C2" s="62"/>
      <c r="D2" s="62"/>
      <c r="E2" s="62"/>
      <c r="F2" s="62"/>
      <c r="G2" s="62"/>
      <c r="J2">
        <f>1200+1200+1200+980+761</f>
        <v>5341</v>
      </c>
      <c r="K2">
        <f>+J2-5355</f>
        <v>-14</v>
      </c>
    </row>
    <row r="3" spans="1:11" ht="27" customHeight="1" thickBot="1" x14ac:dyDescent="0.3">
      <c r="A3" s="1"/>
      <c r="B3" s="1"/>
      <c r="C3" s="1"/>
      <c r="D3" s="1"/>
      <c r="E3" s="69"/>
      <c r="F3" s="69"/>
      <c r="G3" s="69"/>
    </row>
    <row r="4" spans="1:11" ht="30" customHeight="1" x14ac:dyDescent="0.25">
      <c r="A4" s="65" t="s">
        <v>0</v>
      </c>
      <c r="B4" s="67" t="s">
        <v>156</v>
      </c>
      <c r="C4" s="61" t="s">
        <v>162</v>
      </c>
      <c r="D4" s="67" t="s">
        <v>1</v>
      </c>
      <c r="E4" s="67" t="s">
        <v>2</v>
      </c>
      <c r="F4" s="70" t="s">
        <v>151</v>
      </c>
      <c r="G4" s="63" t="s">
        <v>261</v>
      </c>
    </row>
    <row r="5" spans="1:11" ht="124.5" customHeight="1" thickBot="1" x14ac:dyDescent="0.3">
      <c r="A5" s="66"/>
      <c r="B5" s="68"/>
      <c r="C5" s="60"/>
      <c r="D5" s="68"/>
      <c r="E5" s="68"/>
      <c r="F5" s="71"/>
      <c r="G5" s="64"/>
    </row>
    <row r="6" spans="1:11" ht="48.75" customHeight="1" thickBot="1" x14ac:dyDescent="0.3">
      <c r="A6" s="17">
        <v>98</v>
      </c>
      <c r="B6" s="72" t="s">
        <v>160</v>
      </c>
      <c r="C6" s="72"/>
      <c r="D6" s="72"/>
      <c r="E6" s="72"/>
      <c r="F6" s="18">
        <f>+F42+F64+F86+F108</f>
        <v>100263274500</v>
      </c>
      <c r="G6" s="19">
        <f>+G42+G64+G86+G108</f>
        <v>127288</v>
      </c>
    </row>
    <row r="7" spans="1:11" ht="93" x14ac:dyDescent="0.5">
      <c r="A7" s="22">
        <v>1</v>
      </c>
      <c r="B7" s="23" t="s">
        <v>152</v>
      </c>
      <c r="C7" s="24" t="s">
        <v>163</v>
      </c>
      <c r="D7" s="25" t="s">
        <v>4</v>
      </c>
      <c r="E7" s="24" t="s">
        <v>54</v>
      </c>
      <c r="F7" s="26">
        <v>945000000</v>
      </c>
      <c r="G7" s="27">
        <v>3380</v>
      </c>
      <c r="H7" s="42">
        <f>VLOOKUP(C7,[1]Sheet1!A$2:R$107,18,FALSE)</f>
        <v>3380</v>
      </c>
      <c r="I7" s="41">
        <f>+G7-H7</f>
        <v>0</v>
      </c>
    </row>
    <row r="8" spans="1:11" ht="33.75" x14ac:dyDescent="0.5">
      <c r="A8" s="8">
        <v>2</v>
      </c>
      <c r="B8" s="13" t="s">
        <v>152</v>
      </c>
      <c r="C8" s="6" t="s">
        <v>164</v>
      </c>
      <c r="D8" s="15" t="s">
        <v>4</v>
      </c>
      <c r="E8" s="6" t="s">
        <v>55</v>
      </c>
      <c r="F8" s="9">
        <v>1125000000</v>
      </c>
      <c r="G8" s="10">
        <v>118</v>
      </c>
      <c r="H8" s="42">
        <f>VLOOKUP(C8,[1]Sheet1!A$2:R$107,18,FALSE)</f>
        <v>118</v>
      </c>
      <c r="I8" s="41">
        <f t="shared" ref="I8:I71" si="0">+G8-H8</f>
        <v>0</v>
      </c>
    </row>
    <row r="9" spans="1:11" ht="33.75" x14ac:dyDescent="0.5">
      <c r="A9" s="8">
        <v>3</v>
      </c>
      <c r="B9" s="13" t="s">
        <v>152</v>
      </c>
      <c r="C9" s="6" t="s">
        <v>165</v>
      </c>
      <c r="D9" s="15" t="s">
        <v>4</v>
      </c>
      <c r="E9" s="6" t="s">
        <v>56</v>
      </c>
      <c r="F9" s="9">
        <v>1200000000</v>
      </c>
      <c r="G9" s="10">
        <v>68</v>
      </c>
      <c r="H9" s="42">
        <f>VLOOKUP(C9,[1]Sheet1!A$2:R$107,18,FALSE)</f>
        <v>68</v>
      </c>
      <c r="I9" s="41">
        <f t="shared" si="0"/>
        <v>0</v>
      </c>
    </row>
    <row r="10" spans="1:11" ht="33.75" x14ac:dyDescent="0.5">
      <c r="A10" s="8">
        <v>4</v>
      </c>
      <c r="B10" s="14" t="s">
        <v>152</v>
      </c>
      <c r="C10" s="7" t="s">
        <v>166</v>
      </c>
      <c r="D10" s="16" t="s">
        <v>5</v>
      </c>
      <c r="E10" s="7" t="s">
        <v>57</v>
      </c>
      <c r="F10" s="11">
        <v>1200000000</v>
      </c>
      <c r="G10" s="12">
        <v>3560</v>
      </c>
      <c r="H10" s="42">
        <f>VLOOKUP(C10,[1]Sheet1!A$2:R$107,18,FALSE)</f>
        <v>3560</v>
      </c>
      <c r="I10" s="41">
        <f t="shared" si="0"/>
        <v>0</v>
      </c>
    </row>
    <row r="11" spans="1:11" ht="46.5" x14ac:dyDescent="0.5">
      <c r="A11" s="8">
        <v>5</v>
      </c>
      <c r="B11" s="14" t="s">
        <v>152</v>
      </c>
      <c r="C11" s="7" t="s">
        <v>167</v>
      </c>
      <c r="D11" s="16" t="s">
        <v>6</v>
      </c>
      <c r="E11" s="7" t="s">
        <v>58</v>
      </c>
      <c r="F11" s="11">
        <v>1000000000</v>
      </c>
      <c r="G11" s="12">
        <v>64</v>
      </c>
      <c r="H11" s="42">
        <f>VLOOKUP(C11,[1]Sheet1!A$2:R$107,18,FALSE)</f>
        <v>64</v>
      </c>
      <c r="I11" s="41">
        <f t="shared" si="0"/>
        <v>0</v>
      </c>
    </row>
    <row r="12" spans="1:11" ht="46.5" x14ac:dyDescent="0.5">
      <c r="A12" s="8">
        <v>6</v>
      </c>
      <c r="B12" s="13" t="s">
        <v>152</v>
      </c>
      <c r="C12" s="6" t="s">
        <v>168</v>
      </c>
      <c r="D12" s="15" t="s">
        <v>3</v>
      </c>
      <c r="E12" s="6" t="s">
        <v>53</v>
      </c>
      <c r="F12" s="9">
        <v>1194964000</v>
      </c>
      <c r="G12" s="10">
        <v>374</v>
      </c>
      <c r="H12" s="42">
        <f>VLOOKUP(C12,[1]Sheet1!A$2:R$107,18,FALSE)</f>
        <v>374</v>
      </c>
      <c r="I12" s="41">
        <f t="shared" si="0"/>
        <v>0</v>
      </c>
    </row>
    <row r="13" spans="1:11" ht="33.75" x14ac:dyDescent="0.5">
      <c r="A13" s="8">
        <v>7</v>
      </c>
      <c r="B13" s="14" t="s">
        <v>152</v>
      </c>
      <c r="C13" s="7" t="s">
        <v>169</v>
      </c>
      <c r="D13" s="16" t="s">
        <v>7</v>
      </c>
      <c r="E13" s="7" t="s">
        <v>61</v>
      </c>
      <c r="F13" s="11">
        <v>1200000000</v>
      </c>
      <c r="G13" s="12">
        <v>8668</v>
      </c>
      <c r="H13" s="42">
        <f>VLOOKUP(C13,[1]Sheet1!A$2:R$107,18,FALSE)</f>
        <v>8668</v>
      </c>
      <c r="I13" s="41">
        <f t="shared" si="0"/>
        <v>0</v>
      </c>
    </row>
    <row r="14" spans="1:11" ht="33.75" x14ac:dyDescent="0.5">
      <c r="A14" s="8">
        <v>8</v>
      </c>
      <c r="B14" s="14" t="s">
        <v>152</v>
      </c>
      <c r="C14" s="7" t="s">
        <v>170</v>
      </c>
      <c r="D14" s="16" t="s">
        <v>7</v>
      </c>
      <c r="E14" s="7" t="s">
        <v>59</v>
      </c>
      <c r="F14" s="11">
        <v>1200000000</v>
      </c>
      <c r="G14" s="12">
        <v>7208</v>
      </c>
      <c r="H14" s="42">
        <f>VLOOKUP(C14,[1]Sheet1!A$2:R$107,18,FALSE)</f>
        <v>7208</v>
      </c>
      <c r="I14" s="41">
        <f t="shared" si="0"/>
        <v>0</v>
      </c>
    </row>
    <row r="15" spans="1:11" ht="33.75" x14ac:dyDescent="0.5">
      <c r="A15" s="8">
        <v>9</v>
      </c>
      <c r="B15" s="14" t="s">
        <v>152</v>
      </c>
      <c r="C15" s="7" t="s">
        <v>171</v>
      </c>
      <c r="D15" s="16" t="s">
        <v>7</v>
      </c>
      <c r="E15" s="7" t="s">
        <v>60</v>
      </c>
      <c r="F15" s="11">
        <v>1200000000</v>
      </c>
      <c r="G15" s="12">
        <v>44</v>
      </c>
      <c r="H15" s="42">
        <f>VLOOKUP(C15,[1]Sheet1!A$2:R$107,18,FALSE)</f>
        <v>44</v>
      </c>
      <c r="I15" s="41">
        <f t="shared" si="0"/>
        <v>0</v>
      </c>
    </row>
    <row r="16" spans="1:11" ht="46.5" x14ac:dyDescent="0.5">
      <c r="A16" s="8">
        <v>10</v>
      </c>
      <c r="B16" s="14" t="s">
        <v>152</v>
      </c>
      <c r="C16" s="7" t="s">
        <v>172</v>
      </c>
      <c r="D16" s="16" t="s">
        <v>7</v>
      </c>
      <c r="E16" s="7" t="s">
        <v>62</v>
      </c>
      <c r="F16" s="11">
        <v>1198787000</v>
      </c>
      <c r="G16" s="12">
        <v>8</v>
      </c>
      <c r="H16" s="42">
        <f>VLOOKUP(C16,[1]Sheet1!A$2:R$107,18,FALSE)</f>
        <v>8</v>
      </c>
      <c r="I16" s="41">
        <f t="shared" si="0"/>
        <v>0</v>
      </c>
    </row>
    <row r="17" spans="1:9" ht="46.5" x14ac:dyDescent="0.5">
      <c r="A17" s="8">
        <v>11</v>
      </c>
      <c r="B17" s="14" t="s">
        <v>152</v>
      </c>
      <c r="C17" s="7" t="s">
        <v>173</v>
      </c>
      <c r="D17" s="16" t="s">
        <v>8</v>
      </c>
      <c r="E17" s="7" t="s">
        <v>63</v>
      </c>
      <c r="F17" s="11">
        <v>1133261000</v>
      </c>
      <c r="G17" s="12">
        <v>159</v>
      </c>
      <c r="H17" s="42">
        <f>VLOOKUP(C17,[1]Sheet1!A$2:R$107,18,FALSE)</f>
        <v>159</v>
      </c>
      <c r="I17" s="41">
        <f t="shared" si="0"/>
        <v>0</v>
      </c>
    </row>
    <row r="18" spans="1:9" ht="33.75" x14ac:dyDescent="0.5">
      <c r="A18" s="8">
        <v>12</v>
      </c>
      <c r="B18" s="14" t="s">
        <v>152</v>
      </c>
      <c r="C18" s="7" t="s">
        <v>174</v>
      </c>
      <c r="D18" s="16" t="s">
        <v>15</v>
      </c>
      <c r="E18" s="7" t="s">
        <v>83</v>
      </c>
      <c r="F18" s="11">
        <v>1200000000</v>
      </c>
      <c r="G18" s="12">
        <v>3644</v>
      </c>
      <c r="H18" s="42">
        <f>VLOOKUP(C18,[1]Sheet1!A$2:R$107,18,FALSE)</f>
        <v>3644</v>
      </c>
      <c r="I18" s="41">
        <f t="shared" si="0"/>
        <v>0</v>
      </c>
    </row>
    <row r="19" spans="1:9" ht="46.5" x14ac:dyDescent="0.5">
      <c r="A19" s="8">
        <v>13</v>
      </c>
      <c r="B19" s="14" t="s">
        <v>152</v>
      </c>
      <c r="C19" s="7" t="s">
        <v>175</v>
      </c>
      <c r="D19" s="16" t="s">
        <v>15</v>
      </c>
      <c r="E19" s="7" t="s">
        <v>82</v>
      </c>
      <c r="F19" s="11">
        <v>1200000000</v>
      </c>
      <c r="G19" s="12">
        <v>10</v>
      </c>
      <c r="H19" s="42">
        <f>VLOOKUP(C19,[1]Sheet1!A$2:R$107,18,FALSE)</f>
        <v>10</v>
      </c>
      <c r="I19" s="41">
        <f t="shared" si="0"/>
        <v>0</v>
      </c>
    </row>
    <row r="20" spans="1:9" ht="69.75" x14ac:dyDescent="0.5">
      <c r="A20" s="8">
        <v>14</v>
      </c>
      <c r="B20" s="14" t="s">
        <v>152</v>
      </c>
      <c r="C20" s="7" t="s">
        <v>176</v>
      </c>
      <c r="D20" s="16" t="s">
        <v>14</v>
      </c>
      <c r="E20" s="7" t="s">
        <v>77</v>
      </c>
      <c r="F20" s="11">
        <v>1200000000</v>
      </c>
      <c r="G20" s="12">
        <v>6481</v>
      </c>
      <c r="H20" s="42">
        <f>VLOOKUP(C20,[1]Sheet1!A$2:R$107,18,FALSE)</f>
        <v>6481</v>
      </c>
      <c r="I20" s="41">
        <f t="shared" si="0"/>
        <v>0</v>
      </c>
    </row>
    <row r="21" spans="1:9" ht="69.75" x14ac:dyDescent="0.5">
      <c r="A21" s="8">
        <v>15</v>
      </c>
      <c r="B21" s="14" t="s">
        <v>152</v>
      </c>
      <c r="C21" s="7" t="s">
        <v>177</v>
      </c>
      <c r="D21" s="16" t="s">
        <v>14</v>
      </c>
      <c r="E21" s="7" t="s">
        <v>79</v>
      </c>
      <c r="F21" s="11">
        <v>1195281000</v>
      </c>
      <c r="G21" s="12">
        <v>28</v>
      </c>
      <c r="H21" s="42">
        <f>VLOOKUP(C21,[1]Sheet1!A$2:R$107,18,FALSE)</f>
        <v>28</v>
      </c>
      <c r="I21" s="41">
        <f t="shared" si="0"/>
        <v>0</v>
      </c>
    </row>
    <row r="22" spans="1:9" ht="46.5" x14ac:dyDescent="0.5">
      <c r="A22" s="8">
        <v>16</v>
      </c>
      <c r="B22" s="14" t="s">
        <v>152</v>
      </c>
      <c r="C22" s="7" t="s">
        <v>178</v>
      </c>
      <c r="D22" s="16" t="s">
        <v>14</v>
      </c>
      <c r="E22" s="7" t="s">
        <v>78</v>
      </c>
      <c r="F22" s="11">
        <v>900000000</v>
      </c>
      <c r="G22" s="12">
        <v>2</v>
      </c>
      <c r="H22" s="42">
        <f>VLOOKUP(C22,[1]Sheet1!A$2:R$107,18,FALSE)</f>
        <v>2</v>
      </c>
      <c r="I22" s="41">
        <f t="shared" si="0"/>
        <v>0</v>
      </c>
    </row>
    <row r="23" spans="1:9" ht="69.75" x14ac:dyDescent="0.5">
      <c r="A23" s="8">
        <v>17</v>
      </c>
      <c r="B23" s="14" t="s">
        <v>152</v>
      </c>
      <c r="C23" s="7" t="s">
        <v>179</v>
      </c>
      <c r="D23" s="16" t="s">
        <v>14</v>
      </c>
      <c r="E23" s="7" t="s">
        <v>80</v>
      </c>
      <c r="F23" s="11">
        <v>232958000</v>
      </c>
      <c r="G23" s="12">
        <v>1</v>
      </c>
      <c r="H23" s="42">
        <f>VLOOKUP(C23,[1]Sheet1!A$2:R$107,18,FALSE)</f>
        <v>1</v>
      </c>
      <c r="I23" s="41">
        <f t="shared" si="0"/>
        <v>0</v>
      </c>
    </row>
    <row r="24" spans="1:9" ht="199.5" customHeight="1" x14ac:dyDescent="0.5">
      <c r="A24" s="8">
        <v>18</v>
      </c>
      <c r="B24" s="14" t="s">
        <v>152</v>
      </c>
      <c r="C24" s="7" t="s">
        <v>180</v>
      </c>
      <c r="D24" s="16" t="s">
        <v>14</v>
      </c>
      <c r="E24" s="7" t="s">
        <v>81</v>
      </c>
      <c r="F24" s="11">
        <v>1084432000</v>
      </c>
      <c r="G24" s="12">
        <v>18</v>
      </c>
      <c r="H24" s="42">
        <f>VLOOKUP(C24,[1]Sheet1!A$2:R$107,18,FALSE)</f>
        <v>18</v>
      </c>
      <c r="I24" s="41">
        <f t="shared" si="0"/>
        <v>0</v>
      </c>
    </row>
    <row r="25" spans="1:9" ht="33.75" x14ac:dyDescent="0.5">
      <c r="A25" s="8">
        <v>19</v>
      </c>
      <c r="B25" s="14" t="s">
        <v>152</v>
      </c>
      <c r="C25" s="7" t="s">
        <v>181</v>
      </c>
      <c r="D25" s="16" t="s">
        <v>13</v>
      </c>
      <c r="E25" s="7" t="s">
        <v>76</v>
      </c>
      <c r="F25" s="11">
        <v>1200000000</v>
      </c>
      <c r="G25" s="12">
        <v>6480</v>
      </c>
      <c r="H25" s="42">
        <f>VLOOKUP(C25,[1]Sheet1!A$2:R$107,18,FALSE)</f>
        <v>6480</v>
      </c>
      <c r="I25" s="41">
        <f t="shared" si="0"/>
        <v>0</v>
      </c>
    </row>
    <row r="26" spans="1:9" ht="93" x14ac:dyDescent="0.5">
      <c r="A26" s="8">
        <v>20</v>
      </c>
      <c r="B26" s="14" t="s">
        <v>152</v>
      </c>
      <c r="C26" s="7" t="s">
        <v>182</v>
      </c>
      <c r="D26" s="16" t="s">
        <v>13</v>
      </c>
      <c r="E26" s="7" t="s">
        <v>74</v>
      </c>
      <c r="F26" s="11">
        <v>1200000000</v>
      </c>
      <c r="G26" s="12">
        <v>282</v>
      </c>
      <c r="H26" s="42">
        <f>VLOOKUP(C26,[1]Sheet1!A$2:R$107,18,FALSE)</f>
        <v>282</v>
      </c>
      <c r="I26" s="41">
        <f t="shared" si="0"/>
        <v>0</v>
      </c>
    </row>
    <row r="27" spans="1:9" ht="46.5" x14ac:dyDescent="0.5">
      <c r="A27" s="8">
        <v>21</v>
      </c>
      <c r="B27" s="14" t="s">
        <v>152</v>
      </c>
      <c r="C27" s="7" t="s">
        <v>183</v>
      </c>
      <c r="D27" s="16" t="s">
        <v>13</v>
      </c>
      <c r="E27" s="7" t="s">
        <v>72</v>
      </c>
      <c r="F27" s="11">
        <v>1175244000</v>
      </c>
      <c r="G27" s="12">
        <v>2</v>
      </c>
      <c r="H27" s="42">
        <f>VLOOKUP(C27,[1]Sheet1!A$2:R$107,18,FALSE)</f>
        <v>2</v>
      </c>
      <c r="I27" s="41">
        <f t="shared" si="0"/>
        <v>0</v>
      </c>
    </row>
    <row r="28" spans="1:9" ht="33.75" x14ac:dyDescent="0.5">
      <c r="A28" s="8">
        <v>22</v>
      </c>
      <c r="B28" s="14" t="s">
        <v>152</v>
      </c>
      <c r="C28" s="7" t="s">
        <v>184</v>
      </c>
      <c r="D28" s="16" t="s">
        <v>13</v>
      </c>
      <c r="E28" s="7" t="s">
        <v>73</v>
      </c>
      <c r="F28" s="11">
        <v>1200000000</v>
      </c>
      <c r="G28" s="12">
        <v>16</v>
      </c>
      <c r="H28" s="42">
        <f>VLOOKUP(C28,[1]Sheet1!A$2:R$107,18,FALSE)</f>
        <v>16</v>
      </c>
      <c r="I28" s="41">
        <f t="shared" si="0"/>
        <v>0</v>
      </c>
    </row>
    <row r="29" spans="1:9" ht="33.75" x14ac:dyDescent="0.5">
      <c r="A29" s="8">
        <v>23</v>
      </c>
      <c r="B29" s="14" t="s">
        <v>152</v>
      </c>
      <c r="C29" s="7" t="s">
        <v>185</v>
      </c>
      <c r="D29" s="16" t="s">
        <v>13</v>
      </c>
      <c r="E29" s="7" t="s">
        <v>75</v>
      </c>
      <c r="F29" s="11">
        <v>700000000</v>
      </c>
      <c r="G29" s="12">
        <v>72</v>
      </c>
      <c r="H29" s="42">
        <f>VLOOKUP(C29,[1]Sheet1!A$2:R$107,18,FALSE)</f>
        <v>72</v>
      </c>
      <c r="I29" s="41">
        <f t="shared" si="0"/>
        <v>0</v>
      </c>
    </row>
    <row r="30" spans="1:9" ht="46.5" x14ac:dyDescent="0.5">
      <c r="A30" s="8">
        <v>24</v>
      </c>
      <c r="B30" s="14" t="s">
        <v>152</v>
      </c>
      <c r="C30" s="7" t="s">
        <v>186</v>
      </c>
      <c r="D30" s="16" t="s">
        <v>17</v>
      </c>
      <c r="E30" s="7" t="s">
        <v>86</v>
      </c>
      <c r="F30" s="11">
        <v>1200000000</v>
      </c>
      <c r="G30" s="12">
        <v>28</v>
      </c>
      <c r="H30" s="42">
        <f>VLOOKUP(C30,[1]Sheet1!A$2:R$107,18,FALSE)</f>
        <v>28</v>
      </c>
      <c r="I30" s="41">
        <f t="shared" si="0"/>
        <v>0</v>
      </c>
    </row>
    <row r="31" spans="1:9" ht="46.5" x14ac:dyDescent="0.5">
      <c r="A31" s="8">
        <v>25</v>
      </c>
      <c r="B31" s="14" t="s">
        <v>152</v>
      </c>
      <c r="C31" s="7" t="s">
        <v>187</v>
      </c>
      <c r="D31" s="16" t="s">
        <v>17</v>
      </c>
      <c r="E31" s="7" t="s">
        <v>87</v>
      </c>
      <c r="F31" s="11">
        <v>386400000</v>
      </c>
      <c r="G31" s="12">
        <v>12</v>
      </c>
      <c r="H31" s="42">
        <f>VLOOKUP(C31,[1]Sheet1!A$2:R$107,18,FALSE)</f>
        <v>12</v>
      </c>
      <c r="I31" s="41">
        <f t="shared" si="0"/>
        <v>0</v>
      </c>
    </row>
    <row r="32" spans="1:9" ht="69.75" x14ac:dyDescent="0.5">
      <c r="A32" s="8">
        <v>26</v>
      </c>
      <c r="B32" s="14" t="s">
        <v>152</v>
      </c>
      <c r="C32" s="7" t="s">
        <v>188</v>
      </c>
      <c r="D32" s="16" t="s">
        <v>9</v>
      </c>
      <c r="E32" s="7" t="s">
        <v>64</v>
      </c>
      <c r="F32" s="11">
        <v>1143507000</v>
      </c>
      <c r="G32" s="12">
        <v>4013</v>
      </c>
      <c r="H32" s="42">
        <f>VLOOKUP(C32,[1]Sheet1!A$2:R$107,18,FALSE)</f>
        <v>4013</v>
      </c>
      <c r="I32" s="41">
        <f t="shared" si="0"/>
        <v>0</v>
      </c>
    </row>
    <row r="33" spans="1:9" ht="46.5" x14ac:dyDescent="0.5">
      <c r="A33" s="8">
        <v>27</v>
      </c>
      <c r="B33" s="14" t="s">
        <v>152</v>
      </c>
      <c r="C33" s="7" t="s">
        <v>189</v>
      </c>
      <c r="D33" s="16" t="s">
        <v>11</v>
      </c>
      <c r="E33" s="7" t="s">
        <v>67</v>
      </c>
      <c r="F33" s="11">
        <v>903002000</v>
      </c>
      <c r="G33" s="12">
        <v>6248</v>
      </c>
      <c r="H33" s="42">
        <f>VLOOKUP(C33,[1]Sheet1!A$2:R$107,18,FALSE)</f>
        <v>6248</v>
      </c>
      <c r="I33" s="41">
        <f t="shared" si="0"/>
        <v>0</v>
      </c>
    </row>
    <row r="34" spans="1:9" ht="33.75" x14ac:dyDescent="0.5">
      <c r="A34" s="8">
        <v>28</v>
      </c>
      <c r="B34" s="14" t="s">
        <v>152</v>
      </c>
      <c r="C34" s="7" t="s">
        <v>190</v>
      </c>
      <c r="D34" s="16" t="s">
        <v>10</v>
      </c>
      <c r="E34" s="7" t="s">
        <v>65</v>
      </c>
      <c r="F34" s="11">
        <v>800000000</v>
      </c>
      <c r="G34" s="12">
        <v>751</v>
      </c>
      <c r="H34" s="42">
        <f>VLOOKUP(C34,[1]Sheet1!A$2:R$107,18,FALSE)</f>
        <v>751</v>
      </c>
      <c r="I34" s="41">
        <f t="shared" si="0"/>
        <v>0</v>
      </c>
    </row>
    <row r="35" spans="1:9" ht="33.75" x14ac:dyDescent="0.5">
      <c r="A35" s="8">
        <v>29</v>
      </c>
      <c r="B35" s="14" t="s">
        <v>152</v>
      </c>
      <c r="C35" s="7" t="s">
        <v>191</v>
      </c>
      <c r="D35" s="16" t="s">
        <v>10</v>
      </c>
      <c r="E35" s="7" t="s">
        <v>66</v>
      </c>
      <c r="F35" s="11">
        <v>1191927000</v>
      </c>
      <c r="G35" s="12">
        <v>774</v>
      </c>
      <c r="H35" s="42">
        <f>VLOOKUP(C35,[1]Sheet1!A$2:R$107,18,FALSE)</f>
        <v>774</v>
      </c>
      <c r="I35" s="41">
        <f t="shared" si="0"/>
        <v>0</v>
      </c>
    </row>
    <row r="36" spans="1:9" ht="33.75" x14ac:dyDescent="0.5">
      <c r="A36" s="8">
        <v>30</v>
      </c>
      <c r="B36" s="14" t="s">
        <v>152</v>
      </c>
      <c r="C36" s="7" t="s">
        <v>192</v>
      </c>
      <c r="D36" s="16" t="s">
        <v>16</v>
      </c>
      <c r="E36" s="7" t="s">
        <v>85</v>
      </c>
      <c r="F36" s="11">
        <v>1200000000</v>
      </c>
      <c r="G36" s="12">
        <v>960</v>
      </c>
      <c r="H36" s="42">
        <f>VLOOKUP(C36,[1]Sheet1!A$2:R$107,18,FALSE)</f>
        <v>960</v>
      </c>
      <c r="I36" s="41">
        <f t="shared" si="0"/>
        <v>0</v>
      </c>
    </row>
    <row r="37" spans="1:9" ht="69.75" x14ac:dyDescent="0.5">
      <c r="A37" s="8">
        <v>31</v>
      </c>
      <c r="B37" s="14" t="s">
        <v>152</v>
      </c>
      <c r="C37" s="7" t="s">
        <v>193</v>
      </c>
      <c r="D37" s="16" t="s">
        <v>16</v>
      </c>
      <c r="E37" s="7" t="s">
        <v>84</v>
      </c>
      <c r="F37" s="11">
        <v>1085820500</v>
      </c>
      <c r="G37" s="12">
        <v>444</v>
      </c>
      <c r="H37" s="42">
        <f>VLOOKUP(C37,[1]Sheet1!A$2:R$107,18,FALSE)</f>
        <v>444</v>
      </c>
      <c r="I37" s="41">
        <f t="shared" si="0"/>
        <v>0</v>
      </c>
    </row>
    <row r="38" spans="1:9" ht="116.25" x14ac:dyDescent="0.5">
      <c r="A38" s="8">
        <v>32</v>
      </c>
      <c r="B38" s="14" t="s">
        <v>152</v>
      </c>
      <c r="C38" s="7" t="s">
        <v>194</v>
      </c>
      <c r="D38" s="16" t="s">
        <v>12</v>
      </c>
      <c r="E38" s="7" t="s">
        <v>68</v>
      </c>
      <c r="F38" s="11">
        <v>1183587000</v>
      </c>
      <c r="G38" s="12">
        <v>7777</v>
      </c>
      <c r="H38" s="42">
        <f>VLOOKUP(C38,[1]Sheet1!A$2:R$107,18,FALSE)</f>
        <v>7777</v>
      </c>
      <c r="I38" s="41">
        <f t="shared" si="0"/>
        <v>0</v>
      </c>
    </row>
    <row r="39" spans="1:9" ht="33.75" x14ac:dyDescent="0.5">
      <c r="A39" s="8">
        <v>33</v>
      </c>
      <c r="B39" s="14" t="s">
        <v>152</v>
      </c>
      <c r="C39" s="7" t="s">
        <v>195</v>
      </c>
      <c r="D39" s="16" t="s">
        <v>12</v>
      </c>
      <c r="E39" s="7" t="s">
        <v>69</v>
      </c>
      <c r="F39" s="11">
        <v>1200000000</v>
      </c>
      <c r="G39" s="12">
        <v>6383</v>
      </c>
      <c r="H39" s="42">
        <f>VLOOKUP(C39,[1]Sheet1!A$2:R$107,18,FALSE)</f>
        <v>6383</v>
      </c>
      <c r="I39" s="41">
        <f t="shared" si="0"/>
        <v>0</v>
      </c>
    </row>
    <row r="40" spans="1:9" ht="33.75" x14ac:dyDescent="0.5">
      <c r="A40" s="8">
        <v>34</v>
      </c>
      <c r="B40" s="14" t="s">
        <v>152</v>
      </c>
      <c r="C40" s="7" t="s">
        <v>196</v>
      </c>
      <c r="D40" s="16" t="s">
        <v>12</v>
      </c>
      <c r="E40" s="7" t="s">
        <v>71</v>
      </c>
      <c r="F40" s="11">
        <v>1200000000</v>
      </c>
      <c r="G40" s="12">
        <v>2723</v>
      </c>
      <c r="H40" s="42">
        <f>VLOOKUP(C40,[1]Sheet1!A$2:R$107,18,FALSE)</f>
        <v>2723</v>
      </c>
      <c r="I40" s="41">
        <f t="shared" si="0"/>
        <v>0</v>
      </c>
    </row>
    <row r="41" spans="1:9" ht="47.25" thickBot="1" x14ac:dyDescent="0.55000000000000004">
      <c r="A41" s="28">
        <v>35</v>
      </c>
      <c r="B41" s="29" t="s">
        <v>152</v>
      </c>
      <c r="C41" s="30" t="s">
        <v>197</v>
      </c>
      <c r="D41" s="31" t="s">
        <v>12</v>
      </c>
      <c r="E41" s="30" t="s">
        <v>70</v>
      </c>
      <c r="F41" s="32">
        <v>1200000000</v>
      </c>
      <c r="G41" s="33">
        <v>43</v>
      </c>
      <c r="H41" s="42">
        <f>VLOOKUP(C41,[1]Sheet1!A$2:R$107,18,FALSE)</f>
        <v>43</v>
      </c>
      <c r="I41" s="41">
        <f t="shared" si="0"/>
        <v>0</v>
      </c>
    </row>
    <row r="42" spans="1:9" ht="33.75" customHeight="1" thickBot="1" x14ac:dyDescent="0.4">
      <c r="A42" s="73" t="s">
        <v>157</v>
      </c>
      <c r="B42" s="74"/>
      <c r="C42" s="74"/>
      <c r="D42" s="74"/>
      <c r="E42" s="74"/>
      <c r="F42" s="34">
        <f>+SUM(F7:F41)</f>
        <v>37779170500</v>
      </c>
      <c r="G42" s="35">
        <f>+SUM(G7:G41)</f>
        <v>70843</v>
      </c>
      <c r="I42" s="41">
        <f t="shared" si="0"/>
        <v>70843</v>
      </c>
    </row>
    <row r="43" spans="1:9" ht="46.5" x14ac:dyDescent="0.5">
      <c r="A43" s="22">
        <v>1</v>
      </c>
      <c r="B43" s="36" t="s">
        <v>153</v>
      </c>
      <c r="C43" s="37" t="s">
        <v>198</v>
      </c>
      <c r="D43" s="38" t="s">
        <v>22</v>
      </c>
      <c r="E43" s="37" t="s">
        <v>97</v>
      </c>
      <c r="F43" s="39">
        <v>700000000</v>
      </c>
      <c r="G43" s="40">
        <v>1328</v>
      </c>
      <c r="H43" s="42">
        <f>VLOOKUP(C43,[1]Sheet1!A$2:R$107,18,FALSE)</f>
        <v>1328</v>
      </c>
      <c r="I43" s="41">
        <f t="shared" si="0"/>
        <v>0</v>
      </c>
    </row>
    <row r="44" spans="1:9" ht="46.5" x14ac:dyDescent="0.5">
      <c r="A44" s="8">
        <v>2</v>
      </c>
      <c r="B44" s="14" t="s">
        <v>153</v>
      </c>
      <c r="C44" s="7" t="s">
        <v>199</v>
      </c>
      <c r="D44" s="16" t="s">
        <v>22</v>
      </c>
      <c r="E44" s="7" t="s">
        <v>99</v>
      </c>
      <c r="F44" s="11">
        <v>1125000000</v>
      </c>
      <c r="G44" s="12">
        <v>863</v>
      </c>
      <c r="H44" s="42">
        <f>VLOOKUP(C44,[1]Sheet1!A$2:R$107,18,FALSE)</f>
        <v>863</v>
      </c>
      <c r="I44" s="41">
        <f t="shared" si="0"/>
        <v>0</v>
      </c>
    </row>
    <row r="45" spans="1:9" ht="33.75" x14ac:dyDescent="0.5">
      <c r="A45" s="8">
        <f>+A44+1</f>
        <v>3</v>
      </c>
      <c r="B45" s="14" t="s">
        <v>153</v>
      </c>
      <c r="C45" s="7" t="s">
        <v>200</v>
      </c>
      <c r="D45" s="16" t="s">
        <v>22</v>
      </c>
      <c r="E45" s="7" t="s">
        <v>96</v>
      </c>
      <c r="F45" s="11">
        <v>72000000</v>
      </c>
      <c r="G45" s="12">
        <v>86</v>
      </c>
      <c r="H45" s="42">
        <f>VLOOKUP(C45,[1]Sheet1!A$2:R$107,18,FALSE)</f>
        <v>86</v>
      </c>
      <c r="I45" s="41">
        <f t="shared" si="0"/>
        <v>0</v>
      </c>
    </row>
    <row r="46" spans="1:9" ht="33.75" x14ac:dyDescent="0.5">
      <c r="A46" s="8">
        <f t="shared" ref="A46:A63" si="1">+A45+1</f>
        <v>4</v>
      </c>
      <c r="B46" s="14" t="s">
        <v>153</v>
      </c>
      <c r="C46" s="7" t="s">
        <v>201</v>
      </c>
      <c r="D46" s="16" t="s">
        <v>22</v>
      </c>
      <c r="E46" s="7" t="s">
        <v>95</v>
      </c>
      <c r="F46" s="11">
        <v>1000000000</v>
      </c>
      <c r="G46" s="12">
        <v>10</v>
      </c>
      <c r="H46" s="42">
        <f>VLOOKUP(C46,[1]Sheet1!A$2:R$107,18,FALSE)</f>
        <v>10</v>
      </c>
      <c r="I46" s="41">
        <f t="shared" si="0"/>
        <v>0</v>
      </c>
    </row>
    <row r="47" spans="1:9" ht="33.75" x14ac:dyDescent="0.5">
      <c r="A47" s="8">
        <f t="shared" si="1"/>
        <v>5</v>
      </c>
      <c r="B47" s="14" t="s">
        <v>153</v>
      </c>
      <c r="C47" s="7" t="s">
        <v>202</v>
      </c>
      <c r="D47" s="16" t="s">
        <v>22</v>
      </c>
      <c r="E47" s="7" t="s">
        <v>98</v>
      </c>
      <c r="F47" s="11">
        <v>1200000000</v>
      </c>
      <c r="G47" s="12">
        <v>11</v>
      </c>
      <c r="H47" s="42">
        <f>VLOOKUP(C47,[1]Sheet1!A$2:R$107,18,FALSE)</f>
        <v>11</v>
      </c>
      <c r="I47" s="41">
        <f t="shared" si="0"/>
        <v>0</v>
      </c>
    </row>
    <row r="48" spans="1:9" ht="46.5" x14ac:dyDescent="0.5">
      <c r="A48" s="8">
        <f t="shared" si="1"/>
        <v>6</v>
      </c>
      <c r="B48" s="14" t="s">
        <v>153</v>
      </c>
      <c r="C48" s="7" t="s">
        <v>203</v>
      </c>
      <c r="D48" s="16" t="s">
        <v>23</v>
      </c>
      <c r="E48" s="7" t="s">
        <v>100</v>
      </c>
      <c r="F48" s="11">
        <v>1200000000</v>
      </c>
      <c r="G48" s="12">
        <v>3190</v>
      </c>
      <c r="H48" s="42">
        <f>VLOOKUP(C48,[1]Sheet1!A$2:R$107,18,FALSE)</f>
        <v>3190</v>
      </c>
      <c r="I48" s="41">
        <f t="shared" si="0"/>
        <v>0</v>
      </c>
    </row>
    <row r="49" spans="1:9" ht="33.75" x14ac:dyDescent="0.5">
      <c r="A49" s="8">
        <f t="shared" si="1"/>
        <v>7</v>
      </c>
      <c r="B49" s="14" t="s">
        <v>153</v>
      </c>
      <c r="C49" s="7" t="s">
        <v>204</v>
      </c>
      <c r="D49" s="16" t="s">
        <v>24</v>
      </c>
      <c r="E49" s="7" t="s">
        <v>101</v>
      </c>
      <c r="F49" s="11">
        <v>1074851500</v>
      </c>
      <c r="G49" s="12">
        <v>229</v>
      </c>
      <c r="H49" s="42">
        <f>VLOOKUP(C49,[1]Sheet1!A$2:R$107,18,FALSE)</f>
        <v>229</v>
      </c>
      <c r="I49" s="41">
        <f t="shared" si="0"/>
        <v>0</v>
      </c>
    </row>
    <row r="50" spans="1:9" ht="69.75" x14ac:dyDescent="0.5">
      <c r="A50" s="8">
        <f t="shared" si="1"/>
        <v>8</v>
      </c>
      <c r="B50" s="14" t="s">
        <v>153</v>
      </c>
      <c r="C50" s="7" t="s">
        <v>205</v>
      </c>
      <c r="D50" s="16" t="s">
        <v>30</v>
      </c>
      <c r="E50" s="7" t="s">
        <v>108</v>
      </c>
      <c r="F50" s="11">
        <v>1200000000</v>
      </c>
      <c r="G50" s="12">
        <v>2484</v>
      </c>
      <c r="H50" s="42">
        <f>VLOOKUP(C50,[1]Sheet1!A$2:R$107,18,FALSE)</f>
        <v>2484</v>
      </c>
      <c r="I50" s="41">
        <f t="shared" si="0"/>
        <v>0</v>
      </c>
    </row>
    <row r="51" spans="1:9" ht="33.75" x14ac:dyDescent="0.5">
      <c r="A51" s="8">
        <f t="shared" si="1"/>
        <v>9</v>
      </c>
      <c r="B51" s="14" t="s">
        <v>153</v>
      </c>
      <c r="C51" s="7" t="s">
        <v>206</v>
      </c>
      <c r="D51" s="16" t="s">
        <v>25</v>
      </c>
      <c r="E51" s="7" t="s">
        <v>102</v>
      </c>
      <c r="F51" s="11">
        <v>1125000000</v>
      </c>
      <c r="G51" s="12">
        <v>82</v>
      </c>
      <c r="H51" s="42">
        <f>VLOOKUP(C51,[1]Sheet1!A$2:R$107,18,FALSE)</f>
        <v>82</v>
      </c>
      <c r="I51" s="41">
        <f t="shared" si="0"/>
        <v>0</v>
      </c>
    </row>
    <row r="52" spans="1:9" ht="33.75" x14ac:dyDescent="0.5">
      <c r="A52" s="8">
        <f t="shared" si="1"/>
        <v>10</v>
      </c>
      <c r="B52" s="14" t="s">
        <v>153</v>
      </c>
      <c r="C52" s="7" t="s">
        <v>207</v>
      </c>
      <c r="D52" s="16" t="s">
        <v>26</v>
      </c>
      <c r="E52" s="7" t="s">
        <v>103</v>
      </c>
      <c r="F52" s="11">
        <v>1200000000</v>
      </c>
      <c r="G52" s="12">
        <v>64</v>
      </c>
      <c r="H52" s="42">
        <f>VLOOKUP(C52,[1]Sheet1!A$2:R$107,18,FALSE)</f>
        <v>64</v>
      </c>
      <c r="I52" s="41">
        <f t="shared" si="0"/>
        <v>0</v>
      </c>
    </row>
    <row r="53" spans="1:9" ht="46.5" x14ac:dyDescent="0.5">
      <c r="A53" s="8">
        <f t="shared" si="1"/>
        <v>11</v>
      </c>
      <c r="B53" s="14" t="s">
        <v>153</v>
      </c>
      <c r="C53" s="7" t="s">
        <v>208</v>
      </c>
      <c r="D53" s="16" t="s">
        <v>26</v>
      </c>
      <c r="E53" s="7" t="s">
        <v>104</v>
      </c>
      <c r="F53" s="11">
        <v>1200000000</v>
      </c>
      <c r="G53" s="12">
        <v>15</v>
      </c>
      <c r="H53" s="42">
        <f>VLOOKUP(C53,[1]Sheet1!A$2:R$107,18,FALSE)</f>
        <v>15</v>
      </c>
      <c r="I53" s="41">
        <f t="shared" si="0"/>
        <v>0</v>
      </c>
    </row>
    <row r="54" spans="1:9" ht="46.5" x14ac:dyDescent="0.5">
      <c r="A54" s="8">
        <f t="shared" si="1"/>
        <v>12</v>
      </c>
      <c r="B54" s="14" t="s">
        <v>153</v>
      </c>
      <c r="C54" s="7" t="s">
        <v>209</v>
      </c>
      <c r="D54" s="16" t="s">
        <v>18</v>
      </c>
      <c r="E54" s="7" t="s">
        <v>89</v>
      </c>
      <c r="F54" s="11">
        <v>1200000000</v>
      </c>
      <c r="G54" s="12">
        <v>4137</v>
      </c>
      <c r="H54" s="42">
        <f>VLOOKUP(C54,[1]Sheet1!A$2:R$107,18,FALSE)</f>
        <v>4137</v>
      </c>
      <c r="I54" s="41">
        <f t="shared" si="0"/>
        <v>0</v>
      </c>
    </row>
    <row r="55" spans="1:9" ht="69.75" x14ac:dyDescent="0.5">
      <c r="A55" s="8">
        <f t="shared" si="1"/>
        <v>13</v>
      </c>
      <c r="B55" s="14" t="s">
        <v>153</v>
      </c>
      <c r="C55" s="7" t="s">
        <v>210</v>
      </c>
      <c r="D55" s="16" t="s">
        <v>18</v>
      </c>
      <c r="E55" s="7" t="s">
        <v>88</v>
      </c>
      <c r="F55" s="11">
        <v>950000000</v>
      </c>
      <c r="G55" s="12">
        <v>24</v>
      </c>
      <c r="H55" s="42">
        <f>VLOOKUP(C55,[1]Sheet1!A$2:R$107,18,FALSE)</f>
        <v>24</v>
      </c>
      <c r="I55" s="41">
        <f t="shared" si="0"/>
        <v>0</v>
      </c>
    </row>
    <row r="56" spans="1:9" ht="33.75" x14ac:dyDescent="0.5">
      <c r="A56" s="8">
        <f t="shared" si="1"/>
        <v>14</v>
      </c>
      <c r="B56" s="14" t="s">
        <v>153</v>
      </c>
      <c r="C56" s="7" t="s">
        <v>211</v>
      </c>
      <c r="D56" s="16" t="s">
        <v>19</v>
      </c>
      <c r="E56" s="7" t="s">
        <v>90</v>
      </c>
      <c r="F56" s="11">
        <v>314514000</v>
      </c>
      <c r="G56" s="12">
        <v>13</v>
      </c>
      <c r="H56" s="42">
        <f>VLOOKUP(C56,[1]Sheet1!A$2:R$107,18,FALSE)</f>
        <v>13</v>
      </c>
      <c r="I56" s="41">
        <f t="shared" si="0"/>
        <v>0</v>
      </c>
    </row>
    <row r="57" spans="1:9" ht="46.5" x14ac:dyDescent="0.5">
      <c r="A57" s="8">
        <f t="shared" si="1"/>
        <v>15</v>
      </c>
      <c r="B57" s="14" t="s">
        <v>153</v>
      </c>
      <c r="C57" s="7" t="s">
        <v>212</v>
      </c>
      <c r="D57" s="16" t="s">
        <v>20</v>
      </c>
      <c r="E57" s="7" t="s">
        <v>91</v>
      </c>
      <c r="F57" s="11">
        <v>1200000000</v>
      </c>
      <c r="G57" s="12">
        <v>3138</v>
      </c>
      <c r="H57" s="42">
        <f>VLOOKUP(C57,[1]Sheet1!A$2:R$107,18,FALSE)</f>
        <v>3138</v>
      </c>
      <c r="I57" s="41">
        <f t="shared" si="0"/>
        <v>0</v>
      </c>
    </row>
    <row r="58" spans="1:9" ht="46.5" x14ac:dyDescent="0.5">
      <c r="A58" s="8">
        <f t="shared" si="1"/>
        <v>16</v>
      </c>
      <c r="B58" s="14" t="s">
        <v>153</v>
      </c>
      <c r="C58" s="7" t="s">
        <v>213</v>
      </c>
      <c r="D58" s="16" t="s">
        <v>20</v>
      </c>
      <c r="E58" s="7" t="s">
        <v>92</v>
      </c>
      <c r="F58" s="11">
        <v>1200000000</v>
      </c>
      <c r="G58" s="12">
        <v>49</v>
      </c>
      <c r="H58" s="42">
        <f>VLOOKUP(C58,[1]Sheet1!A$2:R$107,18,FALSE)</f>
        <v>49</v>
      </c>
      <c r="I58" s="41">
        <f t="shared" si="0"/>
        <v>0</v>
      </c>
    </row>
    <row r="59" spans="1:9" ht="69.75" x14ac:dyDescent="0.5">
      <c r="A59" s="8">
        <f t="shared" si="1"/>
        <v>17</v>
      </c>
      <c r="B59" s="14" t="s">
        <v>153</v>
      </c>
      <c r="C59" s="7" t="s">
        <v>214</v>
      </c>
      <c r="D59" s="16" t="s">
        <v>21</v>
      </c>
      <c r="E59" s="7" t="s">
        <v>93</v>
      </c>
      <c r="F59" s="11">
        <v>972000000</v>
      </c>
      <c r="G59" s="12">
        <v>228</v>
      </c>
      <c r="H59" s="42">
        <f>VLOOKUP(C59,[1]Sheet1!A$2:R$107,18,FALSE)</f>
        <v>228</v>
      </c>
      <c r="I59" s="41">
        <f t="shared" si="0"/>
        <v>0</v>
      </c>
    </row>
    <row r="60" spans="1:9" ht="33.75" x14ac:dyDescent="0.5">
      <c r="A60" s="8">
        <f t="shared" si="1"/>
        <v>18</v>
      </c>
      <c r="B60" s="14" t="s">
        <v>153</v>
      </c>
      <c r="C60" s="7" t="s">
        <v>215</v>
      </c>
      <c r="D60" s="16" t="s">
        <v>21</v>
      </c>
      <c r="E60" s="7" t="s">
        <v>94</v>
      </c>
      <c r="F60" s="11">
        <v>500000000</v>
      </c>
      <c r="G60" s="12">
        <v>10</v>
      </c>
      <c r="H60" s="42">
        <f>VLOOKUP(C60,[1]Sheet1!A$2:R$107,18,FALSE)</f>
        <v>10</v>
      </c>
      <c r="I60" s="41">
        <f t="shared" si="0"/>
        <v>0</v>
      </c>
    </row>
    <row r="61" spans="1:9" ht="69.75" x14ac:dyDescent="0.5">
      <c r="A61" s="8">
        <f t="shared" si="1"/>
        <v>19</v>
      </c>
      <c r="B61" s="14" t="s">
        <v>153</v>
      </c>
      <c r="C61" s="7" t="s">
        <v>216</v>
      </c>
      <c r="D61" s="16" t="s">
        <v>27</v>
      </c>
      <c r="E61" s="7" t="s">
        <v>105</v>
      </c>
      <c r="F61" s="11">
        <v>1162871500</v>
      </c>
      <c r="G61" s="12">
        <v>507</v>
      </c>
      <c r="H61" s="42">
        <f>VLOOKUP(C61,[1]Sheet1!A$2:R$107,18,FALSE)</f>
        <v>507</v>
      </c>
      <c r="I61" s="41">
        <f t="shared" si="0"/>
        <v>0</v>
      </c>
    </row>
    <row r="62" spans="1:9" ht="46.5" x14ac:dyDescent="0.5">
      <c r="A62" s="8">
        <f t="shared" si="1"/>
        <v>20</v>
      </c>
      <c r="B62" s="14" t="s">
        <v>153</v>
      </c>
      <c r="C62" s="7" t="s">
        <v>217</v>
      </c>
      <c r="D62" s="16" t="s">
        <v>28</v>
      </c>
      <c r="E62" s="7" t="s">
        <v>106</v>
      </c>
      <c r="F62" s="11">
        <v>1183377500</v>
      </c>
      <c r="G62" s="12">
        <v>239</v>
      </c>
      <c r="H62" s="42">
        <f>VLOOKUP(C62,[1]Sheet1!A$2:R$107,18,FALSE)</f>
        <v>239</v>
      </c>
      <c r="I62" s="41">
        <f t="shared" si="0"/>
        <v>0</v>
      </c>
    </row>
    <row r="63" spans="1:9" ht="47.25" thickBot="1" x14ac:dyDescent="0.55000000000000004">
      <c r="A63" s="28">
        <f t="shared" si="1"/>
        <v>21</v>
      </c>
      <c r="B63" s="29" t="s">
        <v>153</v>
      </c>
      <c r="C63" s="30" t="s">
        <v>218</v>
      </c>
      <c r="D63" s="31" t="s">
        <v>29</v>
      </c>
      <c r="E63" s="30" t="s">
        <v>107</v>
      </c>
      <c r="F63" s="32">
        <v>1184377500</v>
      </c>
      <c r="G63" s="33">
        <v>182</v>
      </c>
      <c r="H63" s="42">
        <f>VLOOKUP(C63,[1]Sheet1!A$2:R$107,18,FALSE)</f>
        <v>182</v>
      </c>
      <c r="I63" s="41">
        <f t="shared" si="0"/>
        <v>0</v>
      </c>
    </row>
    <row r="64" spans="1:9" ht="33.75" thickBot="1" x14ac:dyDescent="0.4">
      <c r="A64" s="73" t="s">
        <v>158</v>
      </c>
      <c r="B64" s="74"/>
      <c r="C64" s="74"/>
      <c r="D64" s="74"/>
      <c r="E64" s="74"/>
      <c r="F64" s="34">
        <f>+SUM(F43:F63)</f>
        <v>20963992000</v>
      </c>
      <c r="G64" s="35">
        <f>+SUM(G43:G63)</f>
        <v>16889</v>
      </c>
      <c r="I64" s="41">
        <f t="shared" si="0"/>
        <v>16889</v>
      </c>
    </row>
    <row r="65" spans="1:9" ht="33.75" x14ac:dyDescent="0.5">
      <c r="A65" s="22">
        <v>1</v>
      </c>
      <c r="B65" s="36" t="s">
        <v>154</v>
      </c>
      <c r="C65" s="37" t="s">
        <v>219</v>
      </c>
      <c r="D65" s="38" t="s">
        <v>36</v>
      </c>
      <c r="E65" s="37" t="s">
        <v>117</v>
      </c>
      <c r="F65" s="39">
        <v>1200000000</v>
      </c>
      <c r="G65" s="40">
        <v>415</v>
      </c>
      <c r="H65" s="42">
        <f>VLOOKUP(C65,[1]Sheet1!A$2:R$107,18,FALSE)</f>
        <v>415</v>
      </c>
      <c r="I65" s="41">
        <f t="shared" si="0"/>
        <v>0</v>
      </c>
    </row>
    <row r="66" spans="1:9" ht="46.5" x14ac:dyDescent="0.5">
      <c r="A66" s="8">
        <v>2</v>
      </c>
      <c r="B66" s="14" t="s">
        <v>154</v>
      </c>
      <c r="C66" s="7" t="s">
        <v>220</v>
      </c>
      <c r="D66" s="16" t="s">
        <v>36</v>
      </c>
      <c r="E66" s="7" t="s">
        <v>118</v>
      </c>
      <c r="F66" s="11">
        <v>817600000</v>
      </c>
      <c r="G66" s="12">
        <v>288</v>
      </c>
      <c r="H66" s="42">
        <f>VLOOKUP(C66,[1]Sheet1!A$2:R$107,18,FALSE)</f>
        <v>288</v>
      </c>
      <c r="I66" s="41">
        <f t="shared" si="0"/>
        <v>0</v>
      </c>
    </row>
    <row r="67" spans="1:9" ht="46.5" x14ac:dyDescent="0.5">
      <c r="A67" s="8">
        <f>+A66+1</f>
        <v>3</v>
      </c>
      <c r="B67" s="14" t="s">
        <v>154</v>
      </c>
      <c r="C67" s="7" t="s">
        <v>221</v>
      </c>
      <c r="D67" s="16" t="s">
        <v>32</v>
      </c>
      <c r="E67" s="7" t="s">
        <v>110</v>
      </c>
      <c r="F67" s="11">
        <v>1200000000</v>
      </c>
      <c r="G67" s="12">
        <v>1584</v>
      </c>
      <c r="H67" s="42">
        <f>VLOOKUP(C67,[1]Sheet1!A$2:R$107,18,FALSE)</f>
        <v>1584</v>
      </c>
      <c r="I67" s="41">
        <f t="shared" si="0"/>
        <v>0</v>
      </c>
    </row>
    <row r="68" spans="1:9" ht="33.75" x14ac:dyDescent="0.5">
      <c r="A68" s="8">
        <f t="shared" ref="A68:A85" si="2">+A67+1</f>
        <v>4</v>
      </c>
      <c r="B68" s="14" t="s">
        <v>154</v>
      </c>
      <c r="C68" s="7" t="s">
        <v>222</v>
      </c>
      <c r="D68" s="16" t="s">
        <v>32</v>
      </c>
      <c r="E68" s="7" t="s">
        <v>111</v>
      </c>
      <c r="F68" s="11">
        <v>45000000</v>
      </c>
      <c r="G68" s="12">
        <v>4</v>
      </c>
      <c r="H68" s="42">
        <f>VLOOKUP(C68,[1]Sheet1!A$2:R$107,18,FALSE)</f>
        <v>4</v>
      </c>
      <c r="I68" s="41">
        <f t="shared" si="0"/>
        <v>0</v>
      </c>
    </row>
    <row r="69" spans="1:9" ht="116.25" x14ac:dyDescent="0.5">
      <c r="A69" s="8">
        <f t="shared" si="2"/>
        <v>5</v>
      </c>
      <c r="B69" s="14" t="s">
        <v>154</v>
      </c>
      <c r="C69" s="7" t="s">
        <v>223</v>
      </c>
      <c r="D69" s="16" t="s">
        <v>35</v>
      </c>
      <c r="E69" s="7" t="s">
        <v>116</v>
      </c>
      <c r="F69" s="11">
        <v>1200000000</v>
      </c>
      <c r="G69" s="12">
        <v>6306</v>
      </c>
      <c r="H69" s="42">
        <f>VLOOKUP(C69,[1]Sheet1!A$2:R$107,18,FALSE)</f>
        <v>6306</v>
      </c>
      <c r="I69" s="41">
        <f t="shared" si="0"/>
        <v>0</v>
      </c>
    </row>
    <row r="70" spans="1:9" ht="46.5" x14ac:dyDescent="0.5">
      <c r="A70" s="8">
        <f t="shared" si="2"/>
        <v>6</v>
      </c>
      <c r="B70" s="14" t="s">
        <v>154</v>
      </c>
      <c r="C70" s="7" t="s">
        <v>224</v>
      </c>
      <c r="D70" s="16" t="s">
        <v>35</v>
      </c>
      <c r="E70" s="7" t="s">
        <v>115</v>
      </c>
      <c r="F70" s="11">
        <v>728956000</v>
      </c>
      <c r="G70" s="12">
        <v>172</v>
      </c>
      <c r="H70" s="42">
        <f>VLOOKUP(C70,[1]Sheet1!A$2:R$107,18,FALSE)</f>
        <v>172</v>
      </c>
      <c r="I70" s="41">
        <f t="shared" si="0"/>
        <v>0</v>
      </c>
    </row>
    <row r="71" spans="1:9" ht="46.5" x14ac:dyDescent="0.5">
      <c r="A71" s="8">
        <f t="shared" si="2"/>
        <v>7</v>
      </c>
      <c r="B71" s="14" t="s">
        <v>154</v>
      </c>
      <c r="C71" s="7" t="s">
        <v>225</v>
      </c>
      <c r="D71" s="16" t="s">
        <v>39</v>
      </c>
      <c r="E71" s="7" t="s">
        <v>127</v>
      </c>
      <c r="F71" s="11">
        <v>1200000000</v>
      </c>
      <c r="G71" s="12">
        <v>578</v>
      </c>
      <c r="H71" s="42">
        <f>VLOOKUP(C71,[1]Sheet1!A$2:R$107,18,FALSE)</f>
        <v>578</v>
      </c>
      <c r="I71" s="41">
        <f t="shared" si="0"/>
        <v>0</v>
      </c>
    </row>
    <row r="72" spans="1:9" ht="46.5" x14ac:dyDescent="0.5">
      <c r="A72" s="8">
        <f t="shared" si="2"/>
        <v>8</v>
      </c>
      <c r="B72" s="14" t="s">
        <v>154</v>
      </c>
      <c r="C72" s="7" t="s">
        <v>226</v>
      </c>
      <c r="D72" s="16" t="s">
        <v>39</v>
      </c>
      <c r="E72" s="7" t="s">
        <v>125</v>
      </c>
      <c r="F72" s="11">
        <v>1200000000</v>
      </c>
      <c r="G72" s="12">
        <v>45</v>
      </c>
      <c r="H72" s="42">
        <f>VLOOKUP(C72,[1]Sheet1!A$2:R$107,18,FALSE)</f>
        <v>45</v>
      </c>
      <c r="I72" s="41">
        <f t="shared" ref="I72:I107" si="3">+G72-H72</f>
        <v>0</v>
      </c>
    </row>
    <row r="73" spans="1:9" ht="33.75" x14ac:dyDescent="0.5">
      <c r="A73" s="8">
        <f t="shared" si="2"/>
        <v>9</v>
      </c>
      <c r="B73" s="14" t="s">
        <v>154</v>
      </c>
      <c r="C73" s="7" t="s">
        <v>227</v>
      </c>
      <c r="D73" s="16" t="s">
        <v>39</v>
      </c>
      <c r="E73" s="7" t="s">
        <v>126</v>
      </c>
      <c r="F73" s="11">
        <v>178760000</v>
      </c>
      <c r="G73" s="12">
        <v>2</v>
      </c>
      <c r="H73" s="42">
        <f>VLOOKUP(C73,[1]Sheet1!A$2:R$107,18,FALSE)</f>
        <v>2</v>
      </c>
      <c r="I73" s="41">
        <f t="shared" si="3"/>
        <v>0</v>
      </c>
    </row>
    <row r="74" spans="1:9" ht="33.75" x14ac:dyDescent="0.5">
      <c r="A74" s="8">
        <f t="shared" si="2"/>
        <v>10</v>
      </c>
      <c r="B74" s="14" t="s">
        <v>154</v>
      </c>
      <c r="C74" s="7" t="s">
        <v>228</v>
      </c>
      <c r="D74" s="16" t="s">
        <v>37</v>
      </c>
      <c r="E74" s="7" t="s">
        <v>120</v>
      </c>
      <c r="F74" s="11">
        <v>720000000</v>
      </c>
      <c r="G74" s="12">
        <v>865</v>
      </c>
      <c r="H74" s="42">
        <f>VLOOKUP(C74,[1]Sheet1!A$2:R$107,18,FALSE)</f>
        <v>865</v>
      </c>
      <c r="I74" s="41">
        <f t="shared" si="3"/>
        <v>0</v>
      </c>
    </row>
    <row r="75" spans="1:9" ht="69.75" x14ac:dyDescent="0.5">
      <c r="A75" s="8">
        <f t="shared" si="2"/>
        <v>11</v>
      </c>
      <c r="B75" s="14" t="s">
        <v>154</v>
      </c>
      <c r="C75" s="7" t="s">
        <v>229</v>
      </c>
      <c r="D75" s="16" t="s">
        <v>37</v>
      </c>
      <c r="E75" s="7" t="s">
        <v>123</v>
      </c>
      <c r="F75" s="11">
        <v>1198744000</v>
      </c>
      <c r="G75" s="12">
        <v>400</v>
      </c>
      <c r="H75" s="42">
        <f>VLOOKUP(C75,[1]Sheet1!A$2:R$107,18,FALSE)</f>
        <v>400</v>
      </c>
      <c r="I75" s="41">
        <f t="shared" si="3"/>
        <v>0</v>
      </c>
    </row>
    <row r="76" spans="1:9" ht="33.75" x14ac:dyDescent="0.5">
      <c r="A76" s="8">
        <f t="shared" si="2"/>
        <v>12</v>
      </c>
      <c r="B76" s="14" t="s">
        <v>154</v>
      </c>
      <c r="C76" s="7" t="s">
        <v>230</v>
      </c>
      <c r="D76" s="16" t="s">
        <v>37</v>
      </c>
      <c r="E76" s="7" t="s">
        <v>121</v>
      </c>
      <c r="F76" s="11">
        <v>1092421000</v>
      </c>
      <c r="G76" s="12">
        <v>11</v>
      </c>
      <c r="H76" s="42">
        <f>VLOOKUP(C76,[1]Sheet1!A$2:R$107,18,FALSE)</f>
        <v>11</v>
      </c>
      <c r="I76" s="41">
        <f t="shared" si="3"/>
        <v>0</v>
      </c>
    </row>
    <row r="77" spans="1:9" ht="33.75" x14ac:dyDescent="0.5">
      <c r="A77" s="8">
        <f t="shared" si="2"/>
        <v>13</v>
      </c>
      <c r="B77" s="14" t="s">
        <v>154</v>
      </c>
      <c r="C77" s="7" t="s">
        <v>231</v>
      </c>
      <c r="D77" s="16" t="s">
        <v>37</v>
      </c>
      <c r="E77" s="7" t="s">
        <v>119</v>
      </c>
      <c r="F77" s="11">
        <v>340000000</v>
      </c>
      <c r="G77" s="12">
        <v>2</v>
      </c>
      <c r="H77" s="42">
        <f>VLOOKUP(C77,[1]Sheet1!A$2:R$107,18,FALSE)</f>
        <v>2</v>
      </c>
      <c r="I77" s="41">
        <f t="shared" si="3"/>
        <v>0</v>
      </c>
    </row>
    <row r="78" spans="1:9" ht="69.75" x14ac:dyDescent="0.5">
      <c r="A78" s="8">
        <f t="shared" si="2"/>
        <v>14</v>
      </c>
      <c r="B78" s="14" t="s">
        <v>154</v>
      </c>
      <c r="C78" s="7" t="s">
        <v>232</v>
      </c>
      <c r="D78" s="16" t="s">
        <v>37</v>
      </c>
      <c r="E78" s="7" t="s">
        <v>122</v>
      </c>
      <c r="F78" s="11">
        <v>675000000</v>
      </c>
      <c r="G78" s="12">
        <v>2</v>
      </c>
      <c r="H78" s="42">
        <f>VLOOKUP(C78,[1]Sheet1!A$2:R$107,18,FALSE)</f>
        <v>2</v>
      </c>
      <c r="I78" s="41">
        <f t="shared" si="3"/>
        <v>0</v>
      </c>
    </row>
    <row r="79" spans="1:9" ht="46.5" x14ac:dyDescent="0.5">
      <c r="A79" s="8">
        <f t="shared" si="2"/>
        <v>15</v>
      </c>
      <c r="B79" s="14" t="s">
        <v>154</v>
      </c>
      <c r="C79" s="7" t="s">
        <v>233</v>
      </c>
      <c r="D79" s="16" t="s">
        <v>33</v>
      </c>
      <c r="E79" s="7" t="s">
        <v>113</v>
      </c>
      <c r="F79" s="11">
        <v>495000000</v>
      </c>
      <c r="G79" s="12">
        <v>35</v>
      </c>
      <c r="H79" s="42">
        <f>VLOOKUP(C79,[1]Sheet1!A$2:R$107,18,FALSE)</f>
        <v>35</v>
      </c>
      <c r="I79" s="41">
        <f t="shared" si="3"/>
        <v>0</v>
      </c>
    </row>
    <row r="80" spans="1:9" ht="46.5" x14ac:dyDescent="0.5">
      <c r="A80" s="8">
        <f t="shared" si="2"/>
        <v>16</v>
      </c>
      <c r="B80" s="14" t="s">
        <v>154</v>
      </c>
      <c r="C80" s="7" t="s">
        <v>234</v>
      </c>
      <c r="D80" s="16" t="s">
        <v>33</v>
      </c>
      <c r="E80" s="7" t="s">
        <v>112</v>
      </c>
      <c r="F80" s="11">
        <v>1146294000</v>
      </c>
      <c r="G80" s="12">
        <v>51</v>
      </c>
      <c r="H80" s="42">
        <f>VLOOKUP(C80,[1]Sheet1!A$2:R$107,18,FALSE)</f>
        <v>51</v>
      </c>
      <c r="I80" s="41">
        <f t="shared" si="3"/>
        <v>0</v>
      </c>
    </row>
    <row r="81" spans="1:9" ht="33.75" x14ac:dyDescent="0.5">
      <c r="A81" s="8">
        <f t="shared" si="2"/>
        <v>17</v>
      </c>
      <c r="B81" s="14" t="s">
        <v>154</v>
      </c>
      <c r="C81" s="7" t="s">
        <v>235</v>
      </c>
      <c r="D81" s="16" t="s">
        <v>34</v>
      </c>
      <c r="E81" s="7" t="s">
        <v>114</v>
      </c>
      <c r="F81" s="11">
        <v>1200000000</v>
      </c>
      <c r="G81" s="12">
        <v>111</v>
      </c>
      <c r="H81" s="42">
        <f>VLOOKUP(C81,[1]Sheet1!A$2:R$107,18,FALSE)</f>
        <v>111</v>
      </c>
      <c r="I81" s="41">
        <f t="shared" si="3"/>
        <v>0</v>
      </c>
    </row>
    <row r="82" spans="1:9" ht="33.75" x14ac:dyDescent="0.5">
      <c r="A82" s="8">
        <f t="shared" si="2"/>
        <v>18</v>
      </c>
      <c r="B82" s="14" t="s">
        <v>154</v>
      </c>
      <c r="C82" s="7" t="s">
        <v>236</v>
      </c>
      <c r="D82" s="16" t="s">
        <v>38</v>
      </c>
      <c r="E82" s="7" t="s">
        <v>124</v>
      </c>
      <c r="F82" s="11">
        <v>1200000000</v>
      </c>
      <c r="G82" s="12">
        <v>208</v>
      </c>
      <c r="H82" s="42">
        <f>VLOOKUP(C82,[1]Sheet1!A$2:R$107,18,FALSE)</f>
        <v>208</v>
      </c>
      <c r="I82" s="41">
        <f t="shared" si="3"/>
        <v>0</v>
      </c>
    </row>
    <row r="83" spans="1:9" ht="46.5" x14ac:dyDescent="0.5">
      <c r="A83" s="8">
        <f t="shared" si="2"/>
        <v>19</v>
      </c>
      <c r="B83" s="14" t="s">
        <v>154</v>
      </c>
      <c r="C83" s="7" t="s">
        <v>237</v>
      </c>
      <c r="D83" s="16" t="s">
        <v>40</v>
      </c>
      <c r="E83" s="7" t="s">
        <v>129</v>
      </c>
      <c r="F83" s="11">
        <v>1200000000</v>
      </c>
      <c r="G83" s="12">
        <v>3021</v>
      </c>
      <c r="H83" s="42">
        <f>VLOOKUP(C83,[1]Sheet1!A$2:R$107,18,FALSE)</f>
        <v>3021</v>
      </c>
      <c r="I83" s="41">
        <f t="shared" si="3"/>
        <v>0</v>
      </c>
    </row>
    <row r="84" spans="1:9" ht="46.5" x14ac:dyDescent="0.5">
      <c r="A84" s="8">
        <f t="shared" si="2"/>
        <v>20</v>
      </c>
      <c r="B84" s="14" t="s">
        <v>154</v>
      </c>
      <c r="C84" s="7" t="s">
        <v>238</v>
      </c>
      <c r="D84" s="16" t="s">
        <v>40</v>
      </c>
      <c r="E84" s="7" t="s">
        <v>128</v>
      </c>
      <c r="F84" s="11">
        <v>900000000</v>
      </c>
      <c r="G84" s="12">
        <v>133</v>
      </c>
      <c r="H84" s="42">
        <f>VLOOKUP(C84,[1]Sheet1!A$2:R$107,18,FALSE)</f>
        <v>133</v>
      </c>
      <c r="I84" s="41">
        <f t="shared" si="3"/>
        <v>0</v>
      </c>
    </row>
    <row r="85" spans="1:9" ht="70.5" thickBot="1" x14ac:dyDescent="0.55000000000000004">
      <c r="A85" s="28">
        <f t="shared" si="2"/>
        <v>21</v>
      </c>
      <c r="B85" s="29" t="s">
        <v>154</v>
      </c>
      <c r="C85" s="30" t="s">
        <v>239</v>
      </c>
      <c r="D85" s="31" t="s">
        <v>31</v>
      </c>
      <c r="E85" s="30" t="s">
        <v>109</v>
      </c>
      <c r="F85" s="32">
        <v>896971000</v>
      </c>
      <c r="G85" s="33">
        <v>967</v>
      </c>
      <c r="H85" s="42">
        <f>VLOOKUP(C85,[1]Sheet1!A$2:R$107,18,FALSE)</f>
        <v>967</v>
      </c>
      <c r="I85" s="41">
        <f t="shared" si="3"/>
        <v>0</v>
      </c>
    </row>
    <row r="86" spans="1:9" ht="33.75" thickBot="1" x14ac:dyDescent="0.4">
      <c r="A86" s="73" t="s">
        <v>159</v>
      </c>
      <c r="B86" s="74"/>
      <c r="C86" s="74"/>
      <c r="D86" s="74"/>
      <c r="E86" s="74"/>
      <c r="F86" s="34">
        <f>+SUM(F65:F85)</f>
        <v>18834746000</v>
      </c>
      <c r="G86" s="35">
        <f>+SUM(G65:G85)</f>
        <v>15200</v>
      </c>
      <c r="I86" s="41">
        <f t="shared" si="3"/>
        <v>15200</v>
      </c>
    </row>
    <row r="87" spans="1:9" ht="46.5" x14ac:dyDescent="0.5">
      <c r="A87" s="22">
        <v>1</v>
      </c>
      <c r="B87" s="36" t="s">
        <v>155</v>
      </c>
      <c r="C87" s="37" t="s">
        <v>240</v>
      </c>
      <c r="D87" s="37" t="s">
        <v>44</v>
      </c>
      <c r="E87" s="37" t="s">
        <v>136</v>
      </c>
      <c r="F87" s="39">
        <v>1200000000</v>
      </c>
      <c r="G87" s="40">
        <v>60</v>
      </c>
      <c r="H87" s="42">
        <f>VLOOKUP(C87,[1]Sheet1!A$2:R$107,18,FALSE)</f>
        <v>60</v>
      </c>
      <c r="I87" s="41">
        <f t="shared" si="3"/>
        <v>0</v>
      </c>
    </row>
    <row r="88" spans="1:9" ht="46.5" x14ac:dyDescent="0.5">
      <c r="A88" s="8">
        <v>2</v>
      </c>
      <c r="B88" s="14" t="s">
        <v>155</v>
      </c>
      <c r="C88" s="7" t="s">
        <v>241</v>
      </c>
      <c r="D88" s="7" t="s">
        <v>51</v>
      </c>
      <c r="E88" s="7" t="s">
        <v>147</v>
      </c>
      <c r="F88" s="11">
        <v>1200000000</v>
      </c>
      <c r="G88" s="12">
        <v>1217</v>
      </c>
      <c r="H88" s="42">
        <f>VLOOKUP(C88,[1]Sheet1!A$2:R$107,18,FALSE)</f>
        <v>1217</v>
      </c>
      <c r="I88" s="41">
        <f t="shared" si="3"/>
        <v>0</v>
      </c>
    </row>
    <row r="89" spans="1:9" ht="46.5" x14ac:dyDescent="0.5">
      <c r="A89" s="8">
        <f>+A88+1</f>
        <v>3</v>
      </c>
      <c r="B89" s="14" t="s">
        <v>155</v>
      </c>
      <c r="C89" s="7" t="s">
        <v>242</v>
      </c>
      <c r="D89" s="7" t="s">
        <v>51</v>
      </c>
      <c r="E89" s="7" t="s">
        <v>148</v>
      </c>
      <c r="F89" s="11">
        <v>1200000000</v>
      </c>
      <c r="G89" s="12">
        <v>611</v>
      </c>
      <c r="H89" s="42">
        <f>VLOOKUP(C89,[1]Sheet1!A$2:R$107,18,FALSE)</f>
        <v>611</v>
      </c>
      <c r="I89" s="41">
        <f t="shared" si="3"/>
        <v>0</v>
      </c>
    </row>
    <row r="90" spans="1:9" ht="33.75" x14ac:dyDescent="0.5">
      <c r="A90" s="8">
        <f t="shared" ref="A90:A107" si="4">+A89+1</f>
        <v>4</v>
      </c>
      <c r="B90" s="14" t="s">
        <v>155</v>
      </c>
      <c r="C90" s="7" t="s">
        <v>243</v>
      </c>
      <c r="D90" s="7" t="s">
        <v>49</v>
      </c>
      <c r="E90" s="7" t="s">
        <v>143</v>
      </c>
      <c r="F90" s="11">
        <v>1200000000</v>
      </c>
      <c r="G90" s="12">
        <v>3082</v>
      </c>
      <c r="H90" s="42">
        <f>VLOOKUP(C90,[1]Sheet1!A$2:R$107,18,FALSE)</f>
        <v>3082</v>
      </c>
      <c r="I90" s="41">
        <f t="shared" si="3"/>
        <v>0</v>
      </c>
    </row>
    <row r="91" spans="1:9" ht="46.5" x14ac:dyDescent="0.5">
      <c r="A91" s="8">
        <f t="shared" si="4"/>
        <v>5</v>
      </c>
      <c r="B91" s="14" t="s">
        <v>155</v>
      </c>
      <c r="C91" s="7" t="s">
        <v>244</v>
      </c>
      <c r="D91" s="7" t="s">
        <v>49</v>
      </c>
      <c r="E91" s="7" t="s">
        <v>145</v>
      </c>
      <c r="F91" s="11">
        <v>1200000000</v>
      </c>
      <c r="G91" s="12">
        <v>62</v>
      </c>
      <c r="H91" s="42">
        <f>VLOOKUP(C91,[1]Sheet1!A$2:R$107,18,FALSE)</f>
        <v>62</v>
      </c>
      <c r="I91" s="41">
        <f t="shared" si="3"/>
        <v>0</v>
      </c>
    </row>
    <row r="92" spans="1:9" ht="33.75" x14ac:dyDescent="0.5">
      <c r="A92" s="8">
        <f t="shared" si="4"/>
        <v>6</v>
      </c>
      <c r="B92" s="14" t="s">
        <v>155</v>
      </c>
      <c r="C92" s="7" t="s">
        <v>245</v>
      </c>
      <c r="D92" s="7" t="s">
        <v>49</v>
      </c>
      <c r="E92" s="7" t="s">
        <v>144</v>
      </c>
      <c r="F92" s="11">
        <v>500000000</v>
      </c>
      <c r="G92" s="12">
        <v>2</v>
      </c>
      <c r="H92" s="42">
        <f>VLOOKUP(C92,[1]Sheet1!A$2:R$107,18,FALSE)</f>
        <v>2</v>
      </c>
      <c r="I92" s="41">
        <f t="shared" si="3"/>
        <v>0</v>
      </c>
    </row>
    <row r="93" spans="1:9" ht="33.75" x14ac:dyDescent="0.5">
      <c r="A93" s="8">
        <f t="shared" si="4"/>
        <v>7</v>
      </c>
      <c r="B93" s="14" t="s">
        <v>155</v>
      </c>
      <c r="C93" s="7" t="s">
        <v>246</v>
      </c>
      <c r="D93" s="7" t="s">
        <v>43</v>
      </c>
      <c r="E93" s="7" t="s">
        <v>133</v>
      </c>
      <c r="F93" s="11">
        <v>1200000000</v>
      </c>
      <c r="G93" s="12">
        <v>310</v>
      </c>
      <c r="H93" s="42">
        <f>VLOOKUP(C93,[1]Sheet1!A$2:R$107,18,FALSE)</f>
        <v>310</v>
      </c>
      <c r="I93" s="41">
        <f t="shared" si="3"/>
        <v>0</v>
      </c>
    </row>
    <row r="94" spans="1:9" ht="46.5" x14ac:dyDescent="0.5">
      <c r="A94" s="8">
        <f t="shared" si="4"/>
        <v>8</v>
      </c>
      <c r="B94" s="14" t="s">
        <v>155</v>
      </c>
      <c r="C94" s="7" t="s">
        <v>247</v>
      </c>
      <c r="D94" s="7" t="s">
        <v>43</v>
      </c>
      <c r="E94" s="7" t="s">
        <v>134</v>
      </c>
      <c r="F94" s="11">
        <v>1116925000</v>
      </c>
      <c r="G94" s="12">
        <v>54</v>
      </c>
      <c r="H94" s="42">
        <f>VLOOKUP(C94,[1]Sheet1!A$2:R$107,18,FALSE)</f>
        <v>54</v>
      </c>
      <c r="I94" s="41">
        <f t="shared" si="3"/>
        <v>0</v>
      </c>
    </row>
    <row r="95" spans="1:9" ht="33.75" x14ac:dyDescent="0.5">
      <c r="A95" s="8">
        <f t="shared" si="4"/>
        <v>9</v>
      </c>
      <c r="B95" s="14" t="s">
        <v>155</v>
      </c>
      <c r="C95" s="7" t="s">
        <v>248</v>
      </c>
      <c r="D95" s="7" t="s">
        <v>43</v>
      </c>
      <c r="E95" s="7" t="s">
        <v>135</v>
      </c>
      <c r="F95" s="11">
        <v>1200000000</v>
      </c>
      <c r="G95" s="12">
        <v>4</v>
      </c>
      <c r="H95" s="42">
        <f>VLOOKUP(C95,[1]Sheet1!A$2:R$107,18,FALSE)</f>
        <v>4</v>
      </c>
      <c r="I95" s="41">
        <f t="shared" si="3"/>
        <v>0</v>
      </c>
    </row>
    <row r="96" spans="1:9" ht="46.5" x14ac:dyDescent="0.5">
      <c r="A96" s="8">
        <f t="shared" si="4"/>
        <v>10</v>
      </c>
      <c r="B96" s="14" t="s">
        <v>155</v>
      </c>
      <c r="C96" s="7" t="s">
        <v>249</v>
      </c>
      <c r="D96" s="7" t="s">
        <v>41</v>
      </c>
      <c r="E96" s="7" t="s">
        <v>130</v>
      </c>
      <c r="F96" s="11">
        <v>1130000000</v>
      </c>
      <c r="G96" s="12">
        <v>1171</v>
      </c>
      <c r="H96" s="42">
        <f>VLOOKUP(C96,[1]Sheet1!A$2:R$107,18,FALSE)</f>
        <v>1171</v>
      </c>
      <c r="I96" s="41">
        <f t="shared" si="3"/>
        <v>0</v>
      </c>
    </row>
    <row r="97" spans="1:9" ht="46.5" x14ac:dyDescent="0.5">
      <c r="A97" s="8">
        <f t="shared" si="4"/>
        <v>11</v>
      </c>
      <c r="B97" s="14" t="s">
        <v>155</v>
      </c>
      <c r="C97" s="7" t="s">
        <v>250</v>
      </c>
      <c r="D97" s="7" t="s">
        <v>41</v>
      </c>
      <c r="E97" s="7" t="s">
        <v>131</v>
      </c>
      <c r="F97" s="11">
        <v>700000000</v>
      </c>
      <c r="G97" s="12">
        <v>180</v>
      </c>
      <c r="H97" s="42">
        <f>VLOOKUP(C97,[1]Sheet1!A$2:R$107,18,FALSE)</f>
        <v>180</v>
      </c>
      <c r="I97" s="41">
        <f t="shared" si="3"/>
        <v>0</v>
      </c>
    </row>
    <row r="98" spans="1:9" ht="46.5" x14ac:dyDescent="0.5">
      <c r="A98" s="8">
        <f t="shared" si="4"/>
        <v>12</v>
      </c>
      <c r="B98" s="14" t="s">
        <v>155</v>
      </c>
      <c r="C98" s="7" t="s">
        <v>251</v>
      </c>
      <c r="D98" s="7" t="s">
        <v>52</v>
      </c>
      <c r="E98" s="7" t="s">
        <v>150</v>
      </c>
      <c r="F98" s="11">
        <v>1088441000</v>
      </c>
      <c r="G98" s="12">
        <v>96</v>
      </c>
      <c r="H98" s="42">
        <f>VLOOKUP(C98,[1]Sheet1!A$2:R$107,18,FALSE)</f>
        <v>96</v>
      </c>
      <c r="I98" s="41">
        <f t="shared" si="3"/>
        <v>0</v>
      </c>
    </row>
    <row r="99" spans="1:9" ht="46.5" x14ac:dyDescent="0.5">
      <c r="A99" s="8">
        <f t="shared" si="4"/>
        <v>13</v>
      </c>
      <c r="B99" s="14" t="s">
        <v>155</v>
      </c>
      <c r="C99" s="7" t="s">
        <v>252</v>
      </c>
      <c r="D99" s="7" t="s">
        <v>52</v>
      </c>
      <c r="E99" s="7" t="s">
        <v>149</v>
      </c>
      <c r="F99" s="11">
        <v>1125000000</v>
      </c>
      <c r="G99" s="12">
        <v>13</v>
      </c>
      <c r="H99" s="42">
        <f>VLOOKUP(C99,[1]Sheet1!A$2:R$107,18,FALSE)</f>
        <v>13</v>
      </c>
      <c r="I99" s="41">
        <f t="shared" si="3"/>
        <v>0</v>
      </c>
    </row>
    <row r="100" spans="1:9" ht="46.5" x14ac:dyDescent="0.5">
      <c r="A100" s="8">
        <f t="shared" si="4"/>
        <v>14</v>
      </c>
      <c r="B100" s="14" t="s">
        <v>155</v>
      </c>
      <c r="C100" s="7" t="s">
        <v>253</v>
      </c>
      <c r="D100" s="7" t="s">
        <v>50</v>
      </c>
      <c r="E100" s="7" t="s">
        <v>146</v>
      </c>
      <c r="F100" s="11">
        <v>1200000000</v>
      </c>
      <c r="G100" s="12">
        <v>414</v>
      </c>
      <c r="H100" s="42">
        <f>VLOOKUP(C100,[1]Sheet1!A$2:R$107,18,FALSE)</f>
        <v>414</v>
      </c>
      <c r="I100" s="41">
        <f t="shared" si="3"/>
        <v>0</v>
      </c>
    </row>
    <row r="101" spans="1:9" ht="46.5" x14ac:dyDescent="0.5">
      <c r="A101" s="8">
        <f t="shared" si="4"/>
        <v>15</v>
      </c>
      <c r="B101" s="14" t="s">
        <v>155</v>
      </c>
      <c r="C101" s="7" t="s">
        <v>254</v>
      </c>
      <c r="D101" s="7" t="s">
        <v>42</v>
      </c>
      <c r="E101" s="7" t="s">
        <v>132</v>
      </c>
      <c r="F101" s="11">
        <v>1200000000</v>
      </c>
      <c r="G101" s="12">
        <v>83</v>
      </c>
      <c r="H101" s="42">
        <f>VLOOKUP(C101,[1]Sheet1!A$2:R$107,18,FALSE)</f>
        <v>83</v>
      </c>
      <c r="I101" s="41">
        <f t="shared" si="3"/>
        <v>0</v>
      </c>
    </row>
    <row r="102" spans="1:9" ht="33.75" x14ac:dyDescent="0.5">
      <c r="A102" s="8">
        <f t="shared" si="4"/>
        <v>16</v>
      </c>
      <c r="B102" s="14" t="s">
        <v>155</v>
      </c>
      <c r="C102" s="7" t="s">
        <v>255</v>
      </c>
      <c r="D102" s="7" t="s">
        <v>46</v>
      </c>
      <c r="E102" s="7" t="s">
        <v>139</v>
      </c>
      <c r="F102" s="11">
        <v>1200000000</v>
      </c>
      <c r="G102" s="12">
        <v>4152</v>
      </c>
      <c r="H102" s="42">
        <f>VLOOKUP(C102,[1]Sheet1!A$2:R$107,18,FALSE)</f>
        <v>4152</v>
      </c>
      <c r="I102" s="41">
        <f t="shared" si="3"/>
        <v>0</v>
      </c>
    </row>
    <row r="103" spans="1:9" ht="46.5" x14ac:dyDescent="0.5">
      <c r="A103" s="8">
        <f t="shared" si="4"/>
        <v>17</v>
      </c>
      <c r="B103" s="14" t="s">
        <v>155</v>
      </c>
      <c r="C103" s="7" t="s">
        <v>256</v>
      </c>
      <c r="D103" s="7" t="s">
        <v>46</v>
      </c>
      <c r="E103" s="7" t="s">
        <v>138</v>
      </c>
      <c r="F103" s="11">
        <v>1200000000</v>
      </c>
      <c r="G103" s="12">
        <v>274</v>
      </c>
      <c r="H103" s="42">
        <f>VLOOKUP(C103,[1]Sheet1!A$2:R$107,18,FALSE)</f>
        <v>274</v>
      </c>
      <c r="I103" s="41">
        <f t="shared" si="3"/>
        <v>0</v>
      </c>
    </row>
    <row r="104" spans="1:9" ht="46.5" x14ac:dyDescent="0.5">
      <c r="A104" s="8">
        <f t="shared" si="4"/>
        <v>18</v>
      </c>
      <c r="B104" s="14" t="s">
        <v>155</v>
      </c>
      <c r="C104" s="7" t="s">
        <v>257</v>
      </c>
      <c r="D104" s="7" t="s">
        <v>47</v>
      </c>
      <c r="E104" s="7" t="s">
        <v>140</v>
      </c>
      <c r="F104" s="11">
        <v>1200000000</v>
      </c>
      <c r="G104" s="12">
        <v>3037</v>
      </c>
      <c r="H104" s="42">
        <f>VLOOKUP(C104,[1]Sheet1!A$2:R$107,18,FALSE)</f>
        <v>3037</v>
      </c>
      <c r="I104" s="41">
        <f t="shared" si="3"/>
        <v>0</v>
      </c>
    </row>
    <row r="105" spans="1:9" ht="46.5" x14ac:dyDescent="0.5">
      <c r="A105" s="8">
        <f t="shared" si="4"/>
        <v>19</v>
      </c>
      <c r="B105" s="14" t="s">
        <v>155</v>
      </c>
      <c r="C105" s="7" t="s">
        <v>258</v>
      </c>
      <c r="D105" s="7" t="s">
        <v>48</v>
      </c>
      <c r="E105" s="7" t="s">
        <v>141</v>
      </c>
      <c r="F105" s="11">
        <v>1200000000</v>
      </c>
      <c r="G105" s="12">
        <v>6661</v>
      </c>
      <c r="H105" s="42">
        <f>VLOOKUP(C105,[1]Sheet1!A$2:R$107,18,FALSE)</f>
        <v>6661</v>
      </c>
      <c r="I105" s="41">
        <f t="shared" si="3"/>
        <v>0</v>
      </c>
    </row>
    <row r="106" spans="1:9" ht="33.75" x14ac:dyDescent="0.5">
      <c r="A106" s="8">
        <f t="shared" si="4"/>
        <v>20</v>
      </c>
      <c r="B106" s="14" t="s">
        <v>155</v>
      </c>
      <c r="C106" s="7" t="s">
        <v>259</v>
      </c>
      <c r="D106" s="7" t="s">
        <v>48</v>
      </c>
      <c r="E106" s="7" t="s">
        <v>142</v>
      </c>
      <c r="F106" s="11">
        <v>225000000</v>
      </c>
      <c r="G106" s="12">
        <v>5</v>
      </c>
      <c r="H106" s="42">
        <f>VLOOKUP(C106,[1]Sheet1!A$2:R$107,18,FALSE)</f>
        <v>5</v>
      </c>
      <c r="I106" s="41">
        <f t="shared" si="3"/>
        <v>0</v>
      </c>
    </row>
    <row r="107" spans="1:9" ht="47.25" thickBot="1" x14ac:dyDescent="0.55000000000000004">
      <c r="A107" s="28">
        <f t="shared" si="4"/>
        <v>21</v>
      </c>
      <c r="B107" s="29" t="s">
        <v>155</v>
      </c>
      <c r="C107" s="30" t="s">
        <v>260</v>
      </c>
      <c r="D107" s="30" t="s">
        <v>45</v>
      </c>
      <c r="E107" s="30" t="s">
        <v>137</v>
      </c>
      <c r="F107" s="32">
        <v>1200000000</v>
      </c>
      <c r="G107" s="33">
        <v>2868</v>
      </c>
      <c r="H107" s="42">
        <f>VLOOKUP(C107,[1]Sheet1!A$2:R$107,18,FALSE)</f>
        <v>2868</v>
      </c>
      <c r="I107" s="41">
        <f t="shared" si="3"/>
        <v>0</v>
      </c>
    </row>
    <row r="108" spans="1:9" ht="33.75" thickBot="1" x14ac:dyDescent="0.3">
      <c r="A108" s="59" t="s">
        <v>161</v>
      </c>
      <c r="B108" s="60"/>
      <c r="C108" s="60"/>
      <c r="D108" s="60"/>
      <c r="E108" s="60"/>
      <c r="F108" s="20">
        <f>+SUM(F87:F107)</f>
        <v>22685366000</v>
      </c>
      <c r="G108" s="21">
        <f>+SUM(G87:G107)</f>
        <v>24356</v>
      </c>
    </row>
    <row r="117" spans="8:8" x14ac:dyDescent="0.25">
      <c r="H117" s="2"/>
    </row>
  </sheetData>
  <autoFilter ref="A6:K108">
    <filterColumn colId="1" showButton="0"/>
    <filterColumn colId="2" showButton="0"/>
    <filterColumn colId="3" showButton="0"/>
  </autoFilter>
  <mergeCells count="14">
    <mergeCell ref="A108:E108"/>
    <mergeCell ref="C4:C5"/>
    <mergeCell ref="A2:G2"/>
    <mergeCell ref="G4:G5"/>
    <mergeCell ref="A4:A5"/>
    <mergeCell ref="B4:B5"/>
    <mergeCell ref="D4:D5"/>
    <mergeCell ref="E4:E5"/>
    <mergeCell ref="E3:G3"/>
    <mergeCell ref="F4:F5"/>
    <mergeCell ref="B6:E6"/>
    <mergeCell ref="A42:E42"/>
    <mergeCell ref="A64:E64"/>
    <mergeCell ref="A86:E86"/>
  </mergeCells>
  <printOptions horizontalCentered="1"/>
  <pageMargins left="0.19685039370078741" right="0.11811023622047245" top="0.11811023622047245" bottom="0.19685039370078741" header="0.11811023622047245" footer="0.19685039370078741"/>
  <pageSetup paperSize="119" scale="38"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BreakPreview" zoomScale="55" zoomScaleNormal="55" zoomScaleSheetLayoutView="55" workbookViewId="0">
      <pane xSplit="2" ySplit="5" topLeftCell="C18" activePane="bottomRight" state="frozen"/>
      <selection pane="topRight" activeCell="C1" sqref="C1"/>
      <selection pane="bottomLeft" activeCell="A7" sqref="A7"/>
      <selection pane="bottomRight" activeCell="A2" sqref="A2:G2"/>
    </sheetView>
  </sheetViews>
  <sheetFormatPr defaultRowHeight="15" x14ac:dyDescent="0.25"/>
  <cols>
    <col min="1" max="1" width="14.140625" customWidth="1"/>
    <col min="2" max="3" width="30.28515625" style="2" customWidth="1"/>
    <col min="4" max="4" width="34.140625" style="2" customWidth="1"/>
    <col min="5" max="5" width="172.28515625" customWidth="1"/>
    <col min="6" max="6" width="38.85546875" style="4" customWidth="1"/>
    <col min="7" max="7" width="38" style="4" customWidth="1"/>
    <col min="8" max="8" width="25.42578125" customWidth="1"/>
    <col min="9" max="9" width="10.85546875" bestFit="1" customWidth="1"/>
  </cols>
  <sheetData>
    <row r="1" spans="1:11" ht="17.45" customHeight="1" x14ac:dyDescent="0.25">
      <c r="A1" s="1"/>
      <c r="B1" s="1"/>
      <c r="C1" s="1"/>
      <c r="D1" s="1"/>
      <c r="E1" s="1"/>
      <c r="F1" s="5"/>
      <c r="G1" s="5"/>
    </row>
    <row r="2" spans="1:11" ht="87.6" customHeight="1" x14ac:dyDescent="0.25">
      <c r="A2" s="62" t="s">
        <v>265</v>
      </c>
      <c r="B2" s="62"/>
      <c r="C2" s="62"/>
      <c r="D2" s="62"/>
      <c r="E2" s="62"/>
      <c r="F2" s="62"/>
      <c r="G2" s="62"/>
      <c r="J2">
        <f>1200+1200+1200+980+761</f>
        <v>5341</v>
      </c>
      <c r="K2">
        <f>+J2-5355</f>
        <v>-14</v>
      </c>
    </row>
    <row r="3" spans="1:11" ht="27" customHeight="1" thickBot="1" x14ac:dyDescent="0.3">
      <c r="A3" s="1"/>
      <c r="B3" s="1"/>
      <c r="C3" s="1"/>
      <c r="D3" s="1"/>
      <c r="E3" s="69"/>
      <c r="F3" s="69"/>
      <c r="G3" s="69"/>
    </row>
    <row r="4" spans="1:11" ht="30" customHeight="1" x14ac:dyDescent="0.25">
      <c r="A4" s="65" t="s">
        <v>0</v>
      </c>
      <c r="B4" s="67" t="s">
        <v>156</v>
      </c>
      <c r="C4" s="61" t="s">
        <v>162</v>
      </c>
      <c r="D4" s="67" t="s">
        <v>1</v>
      </c>
      <c r="E4" s="67" t="s">
        <v>2</v>
      </c>
      <c r="F4" s="70" t="s">
        <v>151</v>
      </c>
      <c r="G4" s="63" t="s">
        <v>264</v>
      </c>
    </row>
    <row r="5" spans="1:11" ht="124.5" customHeight="1" thickBot="1" x14ac:dyDescent="0.3">
      <c r="A5" s="66"/>
      <c r="B5" s="68"/>
      <c r="C5" s="60"/>
      <c r="D5" s="68"/>
      <c r="E5" s="68"/>
      <c r="F5" s="71"/>
      <c r="G5" s="64"/>
    </row>
    <row r="6" spans="1:11" ht="48.75" customHeight="1" thickBot="1" x14ac:dyDescent="0.3">
      <c r="A6" s="57">
        <v>23</v>
      </c>
      <c r="B6" s="75" t="s">
        <v>160</v>
      </c>
      <c r="C6" s="75"/>
      <c r="D6" s="75"/>
      <c r="E6" s="75"/>
      <c r="F6" s="55">
        <f>+F7+F13</f>
        <v>26975096000</v>
      </c>
      <c r="G6" s="56">
        <f>+G7+G13</f>
        <v>108731</v>
      </c>
    </row>
    <row r="7" spans="1:11" ht="48.75" customHeight="1" thickBot="1" x14ac:dyDescent="0.3">
      <c r="A7" s="57"/>
      <c r="B7" s="76" t="s">
        <v>263</v>
      </c>
      <c r="C7" s="77"/>
      <c r="D7" s="77"/>
      <c r="E7" s="78"/>
      <c r="F7" s="55">
        <f>+SUM(F8:F12)</f>
        <v>5983587000</v>
      </c>
      <c r="G7" s="56">
        <f>+SUM(G8:G12)</f>
        <v>36795</v>
      </c>
    </row>
    <row r="8" spans="1:11" ht="33.75" x14ac:dyDescent="0.5">
      <c r="A8" s="49">
        <v>1</v>
      </c>
      <c r="B8" s="50" t="s">
        <v>152</v>
      </c>
      <c r="C8" s="51" t="s">
        <v>169</v>
      </c>
      <c r="D8" s="52" t="s">
        <v>7</v>
      </c>
      <c r="E8" s="51" t="s">
        <v>61</v>
      </c>
      <c r="F8" s="53">
        <v>1200000000</v>
      </c>
      <c r="G8" s="54">
        <v>8668</v>
      </c>
      <c r="H8" s="42">
        <f>VLOOKUP(C8,[1]Sheet1!A$2:R$107,18,FALSE)</f>
        <v>8668</v>
      </c>
      <c r="I8" s="41">
        <f>+G8-H8</f>
        <v>0</v>
      </c>
    </row>
    <row r="9" spans="1:11" ht="116.25" x14ac:dyDescent="0.5">
      <c r="A9" s="8">
        <v>2</v>
      </c>
      <c r="B9" s="14" t="s">
        <v>152</v>
      </c>
      <c r="C9" s="7" t="s">
        <v>194</v>
      </c>
      <c r="D9" s="16" t="s">
        <v>12</v>
      </c>
      <c r="E9" s="7" t="s">
        <v>68</v>
      </c>
      <c r="F9" s="11">
        <v>1183587000</v>
      </c>
      <c r="G9" s="12">
        <v>7777</v>
      </c>
      <c r="H9" s="42">
        <f>VLOOKUP(C9,[1]Sheet1!A$2:R$107,18,FALSE)</f>
        <v>7777</v>
      </c>
      <c r="I9" s="41">
        <f t="shared" ref="I9:I31" si="0">+G9-H9</f>
        <v>0</v>
      </c>
    </row>
    <row r="10" spans="1:11" ht="33.75" x14ac:dyDescent="0.5">
      <c r="A10" s="8">
        <v>3</v>
      </c>
      <c r="B10" s="14" t="s">
        <v>152</v>
      </c>
      <c r="C10" s="7" t="s">
        <v>170</v>
      </c>
      <c r="D10" s="16" t="s">
        <v>7</v>
      </c>
      <c r="E10" s="7" t="s">
        <v>59</v>
      </c>
      <c r="F10" s="11">
        <v>1200000000</v>
      </c>
      <c r="G10" s="12">
        <v>7208</v>
      </c>
      <c r="H10" s="42">
        <f>VLOOKUP(C10,[1]Sheet1!A$2:R$107,18,FALSE)</f>
        <v>7208</v>
      </c>
      <c r="I10" s="41">
        <f t="shared" si="0"/>
        <v>0</v>
      </c>
    </row>
    <row r="11" spans="1:11" ht="46.5" x14ac:dyDescent="0.5">
      <c r="A11" s="8">
        <v>4</v>
      </c>
      <c r="B11" s="14" t="s">
        <v>155</v>
      </c>
      <c r="C11" s="7" t="s">
        <v>258</v>
      </c>
      <c r="D11" s="7" t="s">
        <v>48</v>
      </c>
      <c r="E11" s="7" t="s">
        <v>269</v>
      </c>
      <c r="F11" s="11">
        <v>1200000000</v>
      </c>
      <c r="G11" s="12">
        <v>6661</v>
      </c>
      <c r="H11" s="42">
        <f>VLOOKUP(C11,[1]Sheet1!A$2:R$107,18,FALSE)</f>
        <v>6661</v>
      </c>
      <c r="I11" s="41">
        <f t="shared" si="0"/>
        <v>0</v>
      </c>
    </row>
    <row r="12" spans="1:11" ht="70.5" thickBot="1" x14ac:dyDescent="0.55000000000000004">
      <c r="A12" s="43">
        <v>5</v>
      </c>
      <c r="B12" s="44" t="s">
        <v>152</v>
      </c>
      <c r="C12" s="45" t="s">
        <v>176</v>
      </c>
      <c r="D12" s="46" t="s">
        <v>14</v>
      </c>
      <c r="E12" s="45" t="s">
        <v>77</v>
      </c>
      <c r="F12" s="47">
        <v>1200000000</v>
      </c>
      <c r="G12" s="48">
        <v>6481</v>
      </c>
      <c r="H12" s="42">
        <f>VLOOKUP(C12,[1]Sheet1!A$2:R$107,18,FALSE)</f>
        <v>6481</v>
      </c>
      <c r="I12" s="41">
        <f t="shared" si="0"/>
        <v>0</v>
      </c>
    </row>
    <row r="13" spans="1:11" ht="33.75" customHeight="1" thickBot="1" x14ac:dyDescent="0.55000000000000004">
      <c r="A13" s="58">
        <v>18</v>
      </c>
      <c r="B13" s="72" t="s">
        <v>266</v>
      </c>
      <c r="C13" s="72"/>
      <c r="D13" s="72"/>
      <c r="E13" s="72"/>
      <c r="F13" s="18">
        <f>+SUM(F14:F31)</f>
        <v>20991509000</v>
      </c>
      <c r="G13" s="19">
        <f>+SUM(G14:G31)</f>
        <v>71936</v>
      </c>
      <c r="H13" s="42" t="e">
        <f>VLOOKUP(C13,[1]Sheet1!A$2:R$107,18,FALSE)</f>
        <v>#N/A</v>
      </c>
      <c r="I13" s="41" t="e">
        <f t="shared" si="0"/>
        <v>#N/A</v>
      </c>
    </row>
    <row r="14" spans="1:11" ht="33.75" x14ac:dyDescent="0.5">
      <c r="A14" s="22">
        <v>1</v>
      </c>
      <c r="B14" s="37" t="s">
        <v>152</v>
      </c>
      <c r="C14" s="37" t="s">
        <v>181</v>
      </c>
      <c r="D14" s="37" t="s">
        <v>13</v>
      </c>
      <c r="E14" s="37" t="s">
        <v>76</v>
      </c>
      <c r="F14" s="39">
        <v>1200000000</v>
      </c>
      <c r="G14" s="40">
        <v>6480</v>
      </c>
      <c r="H14" s="42">
        <f>VLOOKUP(C14,[1]Sheet1!A$2:R$107,18,FALSE)</f>
        <v>6480</v>
      </c>
      <c r="I14" s="41">
        <f t="shared" si="0"/>
        <v>0</v>
      </c>
    </row>
    <row r="15" spans="1:11" ht="33.75" x14ac:dyDescent="0.5">
      <c r="A15" s="8">
        <v>2</v>
      </c>
      <c r="B15" s="7" t="s">
        <v>152</v>
      </c>
      <c r="C15" s="7" t="s">
        <v>195</v>
      </c>
      <c r="D15" s="7" t="s">
        <v>12</v>
      </c>
      <c r="E15" s="7" t="s">
        <v>69</v>
      </c>
      <c r="F15" s="11">
        <v>1200000000</v>
      </c>
      <c r="G15" s="12">
        <v>6383</v>
      </c>
      <c r="H15" s="42">
        <f>VLOOKUP(C15,[1]Sheet1!A$2:R$107,18,FALSE)</f>
        <v>6383</v>
      </c>
      <c r="I15" s="41">
        <f t="shared" si="0"/>
        <v>0</v>
      </c>
    </row>
    <row r="16" spans="1:11" ht="116.25" x14ac:dyDescent="0.5">
      <c r="A16" s="8">
        <v>3</v>
      </c>
      <c r="B16" s="7" t="s">
        <v>154</v>
      </c>
      <c r="C16" s="7" t="s">
        <v>223</v>
      </c>
      <c r="D16" s="7" t="s">
        <v>268</v>
      </c>
      <c r="E16" s="7" t="s">
        <v>116</v>
      </c>
      <c r="F16" s="11">
        <v>1200000000</v>
      </c>
      <c r="G16" s="12">
        <v>6306</v>
      </c>
      <c r="H16" s="42">
        <f>VLOOKUP(C16,[1]Sheet1!A$2:R$107,18,FALSE)</f>
        <v>6306</v>
      </c>
      <c r="I16" s="41">
        <f t="shared" si="0"/>
        <v>0</v>
      </c>
    </row>
    <row r="17" spans="1:9" ht="46.5" x14ac:dyDescent="0.5">
      <c r="A17" s="8">
        <v>4</v>
      </c>
      <c r="B17" s="7" t="s">
        <v>152</v>
      </c>
      <c r="C17" s="7" t="s">
        <v>189</v>
      </c>
      <c r="D17" s="7" t="s">
        <v>11</v>
      </c>
      <c r="E17" s="7" t="s">
        <v>67</v>
      </c>
      <c r="F17" s="11">
        <v>903002000</v>
      </c>
      <c r="G17" s="12">
        <v>6248</v>
      </c>
      <c r="H17" s="42">
        <f>VLOOKUP(C17,[1]Sheet1!A$2:R$107,18,FALSE)</f>
        <v>6248</v>
      </c>
      <c r="I17" s="41">
        <f t="shared" si="0"/>
        <v>0</v>
      </c>
    </row>
    <row r="18" spans="1:9" ht="33.75" x14ac:dyDescent="0.5">
      <c r="A18" s="8">
        <v>5</v>
      </c>
      <c r="B18" s="7" t="s">
        <v>155</v>
      </c>
      <c r="C18" s="7" t="s">
        <v>255</v>
      </c>
      <c r="D18" s="7" t="s">
        <v>46</v>
      </c>
      <c r="E18" s="7" t="s">
        <v>139</v>
      </c>
      <c r="F18" s="11">
        <v>1200000000</v>
      </c>
      <c r="G18" s="12">
        <v>4152</v>
      </c>
      <c r="H18" s="42">
        <f>VLOOKUP(C18,[1]Sheet1!A$2:R$107,18,FALSE)</f>
        <v>4152</v>
      </c>
      <c r="I18" s="41">
        <f t="shared" si="0"/>
        <v>0</v>
      </c>
    </row>
    <row r="19" spans="1:9" ht="46.5" x14ac:dyDescent="0.5">
      <c r="A19" s="8">
        <v>6</v>
      </c>
      <c r="B19" s="7" t="s">
        <v>153</v>
      </c>
      <c r="C19" s="7" t="s">
        <v>209</v>
      </c>
      <c r="D19" s="7" t="s">
        <v>18</v>
      </c>
      <c r="E19" s="7" t="s">
        <v>89</v>
      </c>
      <c r="F19" s="11">
        <v>1200000000</v>
      </c>
      <c r="G19" s="12">
        <v>4137</v>
      </c>
      <c r="H19" s="42"/>
      <c r="I19" s="41"/>
    </row>
    <row r="20" spans="1:9" ht="69.75" x14ac:dyDescent="0.5">
      <c r="A20" s="8">
        <v>7</v>
      </c>
      <c r="B20" s="7" t="s">
        <v>152</v>
      </c>
      <c r="C20" s="7" t="s">
        <v>188</v>
      </c>
      <c r="D20" s="7" t="s">
        <v>9</v>
      </c>
      <c r="E20" s="7" t="s">
        <v>64</v>
      </c>
      <c r="F20" s="11">
        <v>1143507000</v>
      </c>
      <c r="G20" s="12">
        <v>4013</v>
      </c>
      <c r="H20" s="42"/>
      <c r="I20" s="41"/>
    </row>
    <row r="21" spans="1:9" ht="33.75" x14ac:dyDescent="0.5">
      <c r="A21" s="8">
        <v>8</v>
      </c>
      <c r="B21" s="7" t="s">
        <v>152</v>
      </c>
      <c r="C21" s="7" t="s">
        <v>174</v>
      </c>
      <c r="D21" s="7" t="s">
        <v>15</v>
      </c>
      <c r="E21" s="7" t="s">
        <v>83</v>
      </c>
      <c r="F21" s="11">
        <v>1200000000</v>
      </c>
      <c r="G21" s="12">
        <v>3644</v>
      </c>
      <c r="H21" s="42">
        <f>VLOOKUP(C21,[1]Sheet1!A$2:R$107,18,FALSE)</f>
        <v>3644</v>
      </c>
      <c r="I21" s="41">
        <f t="shared" si="0"/>
        <v>0</v>
      </c>
    </row>
    <row r="22" spans="1:9" ht="33.75" x14ac:dyDescent="0.5">
      <c r="A22" s="8">
        <v>9</v>
      </c>
      <c r="B22" s="7" t="s">
        <v>152</v>
      </c>
      <c r="C22" s="7" t="s">
        <v>166</v>
      </c>
      <c r="D22" s="7" t="s">
        <v>5</v>
      </c>
      <c r="E22" s="7" t="s">
        <v>57</v>
      </c>
      <c r="F22" s="11">
        <v>1200000000</v>
      </c>
      <c r="G22" s="12">
        <v>3650</v>
      </c>
      <c r="H22" s="42">
        <f>VLOOKUP(C22,[1]Sheet1!A$2:R$107,18,FALSE)</f>
        <v>3560</v>
      </c>
      <c r="I22" s="41">
        <f t="shared" si="0"/>
        <v>90</v>
      </c>
    </row>
    <row r="23" spans="1:9" ht="93" x14ac:dyDescent="0.5">
      <c r="A23" s="8">
        <v>10</v>
      </c>
      <c r="B23" s="6" t="s">
        <v>152</v>
      </c>
      <c r="C23" s="6" t="s">
        <v>163</v>
      </c>
      <c r="D23" s="6" t="s">
        <v>4</v>
      </c>
      <c r="E23" s="6" t="s">
        <v>54</v>
      </c>
      <c r="F23" s="9">
        <v>945000000</v>
      </c>
      <c r="G23" s="10">
        <v>3380</v>
      </c>
      <c r="H23" s="42">
        <f>VLOOKUP(C23,[1]Sheet1!A$2:R$107,18,FALSE)</f>
        <v>3380</v>
      </c>
      <c r="I23" s="41">
        <f t="shared" si="0"/>
        <v>0</v>
      </c>
    </row>
    <row r="24" spans="1:9" ht="46.5" x14ac:dyDescent="0.5">
      <c r="A24" s="8">
        <v>11</v>
      </c>
      <c r="B24" s="7" t="s">
        <v>153</v>
      </c>
      <c r="C24" s="7" t="s">
        <v>203</v>
      </c>
      <c r="D24" s="7" t="s">
        <v>23</v>
      </c>
      <c r="E24" s="7" t="s">
        <v>100</v>
      </c>
      <c r="F24" s="11">
        <v>1200000000</v>
      </c>
      <c r="G24" s="12">
        <v>3190</v>
      </c>
      <c r="H24" s="42">
        <f>VLOOKUP(C24,[1]Sheet1!A$2:R$107,18,FALSE)</f>
        <v>3190</v>
      </c>
      <c r="I24" s="41">
        <f t="shared" si="0"/>
        <v>0</v>
      </c>
    </row>
    <row r="25" spans="1:9" ht="46.5" x14ac:dyDescent="0.5">
      <c r="A25" s="8">
        <v>12</v>
      </c>
      <c r="B25" s="7" t="s">
        <v>153</v>
      </c>
      <c r="C25" s="7" t="s">
        <v>212</v>
      </c>
      <c r="D25" s="7" t="s">
        <v>20</v>
      </c>
      <c r="E25" s="7" t="s">
        <v>267</v>
      </c>
      <c r="F25" s="11">
        <v>1200000000</v>
      </c>
      <c r="G25" s="12">
        <v>3138</v>
      </c>
      <c r="H25" s="42">
        <f>VLOOKUP(C25,[1]Sheet1!A$2:R$107,18,FALSE)</f>
        <v>3138</v>
      </c>
      <c r="I25" s="41">
        <f t="shared" si="0"/>
        <v>0</v>
      </c>
    </row>
    <row r="26" spans="1:9" ht="33.75" x14ac:dyDescent="0.5">
      <c r="A26" s="8">
        <v>13</v>
      </c>
      <c r="B26" s="7" t="s">
        <v>155</v>
      </c>
      <c r="C26" s="7" t="s">
        <v>243</v>
      </c>
      <c r="D26" s="7" t="s">
        <v>49</v>
      </c>
      <c r="E26" s="7" t="s">
        <v>143</v>
      </c>
      <c r="F26" s="11">
        <v>1200000000</v>
      </c>
      <c r="G26" s="12">
        <v>3082</v>
      </c>
      <c r="H26" s="42">
        <f>VLOOKUP(C26,[1]Sheet1!A$2:R$107,18,FALSE)</f>
        <v>3082</v>
      </c>
      <c r="I26" s="41">
        <f t="shared" si="0"/>
        <v>0</v>
      </c>
    </row>
    <row r="27" spans="1:9" ht="46.5" x14ac:dyDescent="0.5">
      <c r="A27" s="8">
        <v>14</v>
      </c>
      <c r="B27" s="7" t="s">
        <v>155</v>
      </c>
      <c r="C27" s="7" t="s">
        <v>257</v>
      </c>
      <c r="D27" s="7" t="s">
        <v>47</v>
      </c>
      <c r="E27" s="7" t="s">
        <v>140</v>
      </c>
      <c r="F27" s="11">
        <v>1200000000</v>
      </c>
      <c r="G27" s="12">
        <v>3037</v>
      </c>
      <c r="H27" s="42">
        <f>VLOOKUP(C27,[1]Sheet1!A$2:R$107,18,FALSE)</f>
        <v>3037</v>
      </c>
      <c r="I27" s="41">
        <f t="shared" si="0"/>
        <v>0</v>
      </c>
    </row>
    <row r="28" spans="1:9" ht="46.5" x14ac:dyDescent="0.5">
      <c r="A28" s="8">
        <v>15</v>
      </c>
      <c r="B28" s="7" t="s">
        <v>154</v>
      </c>
      <c r="C28" s="7" t="s">
        <v>237</v>
      </c>
      <c r="D28" s="7" t="s">
        <v>40</v>
      </c>
      <c r="E28" s="7" t="s">
        <v>129</v>
      </c>
      <c r="F28" s="11">
        <v>1200000000</v>
      </c>
      <c r="G28" s="12">
        <v>3021</v>
      </c>
      <c r="H28" s="42"/>
      <c r="I28" s="41"/>
    </row>
    <row r="29" spans="1:9" ht="46.5" x14ac:dyDescent="0.5">
      <c r="A29" s="8">
        <v>16</v>
      </c>
      <c r="B29" s="7" t="s">
        <v>155</v>
      </c>
      <c r="C29" s="7" t="s">
        <v>260</v>
      </c>
      <c r="D29" s="7" t="s">
        <v>45</v>
      </c>
      <c r="E29" s="7" t="s">
        <v>137</v>
      </c>
      <c r="F29" s="11">
        <v>1200000000</v>
      </c>
      <c r="G29" s="12">
        <v>2868</v>
      </c>
      <c r="H29" s="42"/>
      <c r="I29" s="41"/>
    </row>
    <row r="30" spans="1:9" ht="33.75" x14ac:dyDescent="0.5">
      <c r="A30" s="8">
        <v>17</v>
      </c>
      <c r="B30" s="7" t="s">
        <v>152</v>
      </c>
      <c r="C30" s="7" t="s">
        <v>196</v>
      </c>
      <c r="D30" s="7" t="s">
        <v>12</v>
      </c>
      <c r="E30" s="7" t="s">
        <v>71</v>
      </c>
      <c r="F30" s="11">
        <v>1200000000</v>
      </c>
      <c r="G30" s="12">
        <v>2723</v>
      </c>
      <c r="H30" s="42"/>
      <c r="I30" s="41"/>
    </row>
    <row r="31" spans="1:9" ht="70.5" thickBot="1" x14ac:dyDescent="0.55000000000000004">
      <c r="A31" s="28">
        <v>18</v>
      </c>
      <c r="B31" s="30" t="s">
        <v>153</v>
      </c>
      <c r="C31" s="30" t="s">
        <v>205</v>
      </c>
      <c r="D31" s="30" t="s">
        <v>30</v>
      </c>
      <c r="E31" s="30" t="s">
        <v>108</v>
      </c>
      <c r="F31" s="32">
        <v>1200000000</v>
      </c>
      <c r="G31" s="33">
        <v>2484</v>
      </c>
      <c r="H31" s="42">
        <f>VLOOKUP(C31,[1]Sheet1!A$2:R$107,18,FALSE)</f>
        <v>2484</v>
      </c>
      <c r="I31" s="41">
        <f t="shared" si="0"/>
        <v>0</v>
      </c>
    </row>
    <row r="40" spans="8:8" x14ac:dyDescent="0.25">
      <c r="H40" s="2"/>
    </row>
  </sheetData>
  <autoFilter ref="A6:K31">
    <filterColumn colId="1" showButton="0"/>
    <filterColumn colId="2" showButton="0"/>
    <filterColumn colId="3" showButton="0"/>
  </autoFilter>
  <mergeCells count="12">
    <mergeCell ref="B6:E6"/>
    <mergeCell ref="B13:E13"/>
    <mergeCell ref="B7:E7"/>
    <mergeCell ref="A2:G2"/>
    <mergeCell ref="E3:G3"/>
    <mergeCell ref="A4:A5"/>
    <mergeCell ref="B4:B5"/>
    <mergeCell ref="C4:C5"/>
    <mergeCell ref="D4:D5"/>
    <mergeCell ref="E4:E5"/>
    <mergeCell ref="F4:F5"/>
    <mergeCell ref="G4:G5"/>
  </mergeCells>
  <printOptions horizontalCentered="1"/>
  <pageMargins left="0.19685039370078741" right="0.11811023622047245" top="0.11811023622047245" bottom="0.19685039370078741" header="0.11811023622047245" footer="0.19685039370078741"/>
  <pageSetup paperSize="119" scale="38" orientation="landscape"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Лист1 (3)</vt:lpstr>
      <vt:lpstr>Лист1 (4)</vt:lpstr>
      <vt:lpstr>'Лист1 (3)'!Заголовки_для_печати</vt:lpstr>
      <vt:lpstr>'Лист1 (4)'!Заголовки_для_печати</vt:lpstr>
      <vt:lpstr>'Лист1 (3)'!Область_печати</vt:lpstr>
      <vt:lpstr>'Лист1 (4)'!Область_печати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2023-04-10T04:18:52Z</cp:lastPrinted>
  <dcterms:created xsi:type="dcterms:W3CDTF">2021-08-09T12:56:55Z</dcterms:created>
  <dcterms:modified xsi:type="dcterms:W3CDTF">2023-04-13T08:17:10Z</dcterms:modified>
</cp:coreProperties>
</file>